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Sheet1!$A$4:$C$530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<sst xmlns="http://schemas.openxmlformats.org/spreadsheetml/2006/main" count="532" uniqueCount="441">
  <si>
    <t>附表3：</t>
  </si>
  <si>
    <t>诸暨市2022年一般公共预算本级支出执行情况表            （按功能分类）</t>
  </si>
  <si>
    <t>单位：万元</t>
  </si>
  <si>
    <t>科目编码</t>
  </si>
  <si>
    <t>科目名称</t>
  </si>
  <si>
    <t>执行数</t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</si>
  <si>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</si>
  <si>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</si>
  <si>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</si>
  <si>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</si>
  <si>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</si>
  <si>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</si>
  <si>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人大代表履职能力提升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</si>
  <si>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</si>
  <si>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</si>
  <si>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</si>
  <si>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</si>
  <si>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</si>
  <si>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</si>
  <si>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</si>
  <si>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</si>
  <si>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</si>
  <si>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</si>
  <si>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</si>
  <si>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</si>
  <si>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</si>
  <si>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</si>
  <si>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日常经济运行调节</t>
  </si>
  <si>
    <t xml:space="preserve">      社会事业发展规划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</si>
  <si>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</si>
  <si>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</si>
  <si>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</si>
  <si>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</si>
  <si>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</si>
  <si>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</si>
  <si>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</si>
  <si>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</si>
  <si>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</si>
  <si>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</si>
  <si>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</si>
  <si>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</si>
  <si>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</si>
  <si>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</si>
  <si>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审计业务</t>
  </si>
  <si>
    <t xml:space="preserve">      其他审计事务支出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</si>
  <si>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</si>
  <si>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</si>
  <si>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</si>
  <si>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国内贸易管理</t>
  </si>
  <si>
    <t xml:space="preserve">      招商引资</t>
  </si>
  <si>
    <t xml:space="preserve">      其他商贸事务支出</t>
  </si>
  <si>
    <t xml:space="preserve">    港澳台事务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</si>
  <si>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</si>
  <si>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</si>
  <si>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</si>
  <si>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</si>
  <si>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</si>
  <si>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</si>
  <si>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</si>
  <si>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</si>
  <si>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</si>
  <si>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</si>
  <si>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</si>
  <si>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</si>
  <si>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</si>
  <si>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</si>
  <si>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</si>
  <si>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</si>
  <si>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</si>
  <si>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</si>
  <si>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</si>
  <si>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</si>
  <si>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</si>
  <si>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</si>
  <si>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</si>
  <si>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</si>
  <si>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机关服务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</si>
  <si>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</si>
  <si>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</si>
  <si>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</si>
  <si>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</si>
  <si>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</si>
  <si>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</si>
  <si>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</si>
  <si>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</si>
  <si>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</si>
  <si>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</si>
  <si>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</si>
  <si>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兵役征集</t>
  </si>
  <si>
    <t xml:space="preserve">      人民防空</t>
  </si>
  <si>
    <t xml:space="preserve">      民兵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</si>
  <si>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</si>
  <si>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</si>
  <si>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</si>
  <si>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</si>
  <si>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</si>
  <si>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</si>
  <si>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公安</t>
  </si>
  <si>
    <t xml:space="preserve">      执法办案</t>
  </si>
  <si>
    <t xml:space="preserve">      其他公安支出</t>
  </si>
  <si>
    <t xml:space="preserve">    检察</t>
  </si>
  <si>
    <t xml:space="preserve">      其他检察支出</t>
  </si>
  <si>
    <t xml:space="preserve">    法院</t>
  </si>
  <si>
    <t xml:space="preserve">      案件审判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</si>
  <si>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</si>
  <si>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</si>
  <si>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</si>
  <si>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</si>
  <si>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</si>
  <si>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</si>
  <si>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社区矫正</t>
  </si>
  <si>
    <t xml:space="preserve">      法治建设</t>
  </si>
  <si>
    <t xml:space="preserve">      其他司法支出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</si>
  <si>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</si>
  <si>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</si>
  <si>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</si>
  <si>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</si>
  <si>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</si>
  <si>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</si>
  <si>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</si>
  <si>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</si>
  <si>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</si>
  <si>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</si>
  <si>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</si>
  <si>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</si>
  <si>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</si>
  <si>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</si>
  <si>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</si>
  <si>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</si>
  <si>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</si>
  <si>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</si>
  <si>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特殊教育</t>
  </si>
  <si>
    <t xml:space="preserve">      特殊学校教育</t>
  </si>
  <si>
    <t xml:space="preserve">    进修及培训</t>
  </si>
  <si>
    <t xml:space="preserve">      教师进修</t>
  </si>
  <si>
    <t xml:space="preserve">      干部教育</t>
  </si>
  <si>
    <t xml:space="preserve">      其他进修及培训</t>
  </si>
  <si>
    <t xml:space="preserve">    教育费附加安排的支出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</si>
  <si>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</si>
  <si>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</si>
  <si>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</si>
  <si>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</si>
  <si>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</si>
  <si>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</si>
  <si>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</si>
  <si>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科技人才队伍建设</t>
  </si>
  <si>
    <t xml:space="preserve">    应用研究</t>
  </si>
  <si>
    <t xml:space="preserve">      其他应用研究支出</t>
  </si>
  <si>
    <t xml:space="preserve">    技术研究与开发</t>
  </si>
  <si>
    <t xml:space="preserve">      其他技术研究与开发支出</t>
  </si>
  <si>
    <t xml:space="preserve">    社会科学</t>
  </si>
  <si>
    <t xml:space="preserve">      社会科学研究</t>
  </si>
  <si>
    <t xml:space="preserve">    科学技术普及</t>
  </si>
  <si>
    <t xml:space="preserve">      机构运行</t>
  </si>
  <si>
    <t xml:space="preserve">      科普活动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</si>
  <si>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</si>
  <si>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</si>
  <si>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</si>
  <si>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</si>
  <si>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</si>
  <si>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</si>
  <si>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</si>
  <si>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</si>
  <si>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</si>
  <si>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</si>
  <si>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</si>
  <si>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  文化和旅游市场管理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</si>
  <si>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</si>
  <si>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</si>
  <si>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</si>
  <si>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</si>
  <si>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</si>
  <si>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</si>
  <si>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</si>
  <si>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</si>
  <si>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</si>
  <si>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体育场馆</t>
  </si>
  <si>
    <t xml:space="preserve">      其他体育支出</t>
  </si>
  <si>
    <t xml:space="preserve">    广播电视</t>
  </si>
  <si>
    <t xml:space="preserve">      其他广播电视支出</t>
  </si>
  <si>
    <t xml:space="preserve">    其他文化旅游体育与传媒支出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</si>
  <si>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</si>
  <si>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</si>
  <si>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</si>
  <si>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</si>
  <si>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</si>
  <si>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就业管理事务</t>
  </si>
  <si>
    <t xml:space="preserve">      社会保险业务管理事务</t>
  </si>
  <si>
    <t xml:space="preserve">      劳动关系和维权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</si>
  <si>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</si>
  <si>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</si>
  <si>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</si>
  <si>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</si>
  <si>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</si>
  <si>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</si>
  <si>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</si>
  <si>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</si>
  <si>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</si>
  <si>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</si>
  <si>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</si>
  <si>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</si>
  <si>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</si>
  <si>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就业补助</t>
  </si>
  <si>
    <t xml:space="preserve">      其他就业补助支出</t>
  </si>
  <si>
    <t xml:space="preserve">    抚恤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</si>
  <si>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</si>
  <si>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</si>
  <si>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</si>
  <si>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</si>
  <si>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</si>
  <si>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</si>
  <si>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</si>
  <si>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</si>
  <si>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</si>
  <si>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</si>
  <si>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</si>
  <si>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</si>
  <si>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</si>
  <si>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</si>
  <si>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</si>
  <si>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  养老服务</t>
  </si>
  <si>
    <t xml:space="preserve">    残疾人事业</t>
  </si>
  <si>
    <t xml:space="preserve">      残疾人康复</t>
  </si>
  <si>
    <t xml:space="preserve">      残疾人就业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</si>
  <si>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</si>
  <si>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</si>
  <si>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</si>
  <si>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</si>
  <si>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</si>
  <si>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</si>
  <si>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</si>
  <si>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</si>
  <si>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</si>
  <si>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</si>
  <si>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</si>
  <si>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</si>
  <si>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</si>
  <si>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</si>
  <si>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</si>
  <si>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</si>
  <si>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退役军人管理事务</t>
  </si>
  <si>
    <t xml:space="preserve">      拥军优属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</si>
  <si>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</si>
  <si>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</si>
  <si>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</si>
  <si>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</si>
  <si>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</si>
  <si>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</si>
  <si>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</si>
  <si>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</si>
  <si>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</si>
  <si>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</si>
  <si>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</si>
  <si>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妇幼保健医院</t>
  </si>
  <si>
    <t xml:space="preserve">      其他公立医院支出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</si>
  <si>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</si>
  <si>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</si>
  <si>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</si>
  <si>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</si>
  <si>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</si>
  <si>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</si>
  <si>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应急救治机构</t>
  </si>
  <si>
    <t xml:space="preserve">      采供血机构</t>
  </si>
  <si>
    <t xml:space="preserve">      基本公共卫生服务</t>
  </si>
  <si>
    <t xml:space="preserve">      重大公共卫生服务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</si>
  <si>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</si>
  <si>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</si>
  <si>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</si>
  <si>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</si>
  <si>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</si>
  <si>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</si>
  <si>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</si>
  <si>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</si>
  <si>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</si>
  <si>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</si>
  <si>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</si>
  <si>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</si>
  <si>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</si>
  <si>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</si>
  <si>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</si>
  <si>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</si>
  <si>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</si>
  <si>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</si>
  <si>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</si>
  <si>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</si>
  <si>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</si>
  <si>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</si>
  <si>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</si>
  <si>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</si>
  <si>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</si>
  <si>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</si>
  <si>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环境监测与监察</t>
  </si>
  <si>
    <t xml:space="preserve">      其他环境监测与监察支出</t>
  </si>
  <si>
    <t xml:space="preserve">    污染防治</t>
  </si>
  <si>
    <t xml:space="preserve">      大气</t>
  </si>
  <si>
    <t xml:space="preserve">      其他污染防治支出</t>
  </si>
  <si>
    <t xml:space="preserve">    自然生态保护</t>
  </si>
  <si>
    <t xml:space="preserve">      其他自然生态保护支出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</si>
  <si>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</si>
  <si>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</si>
  <si>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</si>
  <si>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</si>
  <si>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</si>
  <si>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可再生能源</t>
  </si>
  <si>
    <t xml:space="preserve">      可再生能源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</si>
  <si>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</si>
  <si>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</si>
  <si>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</si>
  <si>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</si>
  <si>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</si>
  <si>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</si>
  <si>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  其他城乡社区管理事务支出</t>
  </si>
  <si>
    <t xml:space="preserve">    城乡社区公共设施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</si>
  <si>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</si>
  <si>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</si>
  <si>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</si>
  <si>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</si>
  <si>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</si>
  <si>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</si>
  <si>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</si>
  <si>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</si>
  <si>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</si>
  <si>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</si>
  <si>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</si>
  <si>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</si>
  <si>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</si>
  <si>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</si>
  <si>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</si>
  <si>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</si>
  <si>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防灾救灾</t>
  </si>
  <si>
    <t xml:space="preserve">      农业生产发展</t>
  </si>
  <si>
    <t xml:space="preserve">      农村合作经济</t>
  </si>
  <si>
    <t xml:space="preserve">      农村社会事业</t>
  </si>
  <si>
    <t xml:space="preserve">      农业资源保护修复与利用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</si>
  <si>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</si>
  <si>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</si>
  <si>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</si>
  <si>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</si>
  <si>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森林生态效益补偿</t>
  </si>
  <si>
    <t xml:space="preserve">      执法与监督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</si>
  <si>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</si>
  <si>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</si>
  <si>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</si>
  <si>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水利工程运行与维护</t>
  </si>
  <si>
    <t xml:space="preserve">      水利执法监督</t>
  </si>
  <si>
    <t xml:space="preserve">      水资源节约管理与保护</t>
  </si>
  <si>
    <t xml:space="preserve">      水文测报</t>
  </si>
  <si>
    <t xml:space="preserve">      防汛</t>
  </si>
  <si>
    <t xml:space="preserve">      大中型水库移民后期扶持专项支出</t>
  </si>
  <si>
    <t xml:space="preserve">      水利建设征地及移民支出</t>
  </si>
  <si>
    <t xml:space="preserve">      其他水利支出</t>
  </si>
  <si>
    <t xml:space="preserve">    农村综合改革</t>
  </si>
  <si>
    <t xml:space="preserve">      对村级公益事业建设的补助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</si>
  <si>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</si>
  <si>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</si>
  <si>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</si>
  <si>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</si>
  <si>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</si>
  <si>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</si>
  <si>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</si>
  <si>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</si>
  <si>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公路养护</t>
  </si>
  <si>
    <t xml:space="preserve">      公路运输管理</t>
  </si>
  <si>
    <t xml:space="preserve">      其他公路水路运输支出</t>
  </si>
  <si>
    <t xml:space="preserve">    邮政业支出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</si>
  <si>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</si>
  <si>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</si>
  <si>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</si>
  <si>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其他交通运输支出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</si>
  <si>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</si>
  <si>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</si>
  <si>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</si>
  <si>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制造业</t>
  </si>
  <si>
    <t xml:space="preserve">    建筑业</t>
  </si>
  <si>
    <t xml:space="preserve">      其他建筑业支出</t>
  </si>
  <si>
    <t xml:space="preserve">    工业和信息产业监管</t>
  </si>
  <si>
    <t xml:space="preserve">      产业发展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</si>
  <si>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</si>
  <si>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</si>
  <si>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</si>
  <si>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</si>
  <si>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</si>
  <si>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</si>
  <si>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</si>
  <si>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</si>
  <si>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</si>
  <si>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</si>
  <si>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</si>
  <si>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金融部门行政支出</t>
  </si>
  <si>
    <t xml:space="preserve">    其他金融支出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</si>
  <si>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</si>
  <si>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</si>
  <si>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</si>
  <si>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</si>
  <si>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自然资源海洋气象等支出</t>
  </si>
  <si>
    <t xml:space="preserve">    自然资源事务</t>
  </si>
  <si>
    <t xml:space="preserve">      自然资源调查与确权登记</t>
  </si>
  <si>
    <t xml:space="preserve">      其他自然资源事务支出</t>
  </si>
  <si>
    <t xml:space="preserve">    气象事务</t>
  </si>
  <si>
    <t xml:space="preserve">      气象事业机构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</si>
  <si>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</si>
  <si>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</si>
  <si>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</si>
  <si>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</si>
  <si>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</si>
  <si>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棚户区改造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</si>
  <si>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</si>
  <si>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</si>
  <si>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</si>
  <si>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</si>
  <si>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购房补贴</t>
  </si>
  <si>
    <t xml:space="preserve">    城乡社区住宅</t>
  </si>
  <si>
    <t xml:space="preserve">      住房公积金管理</t>
  </si>
  <si>
    <t xml:space="preserve">  粮油物资储备支出</t>
  </si>
  <si>
    <t xml:space="preserve">    粮油物资事务</t>
  </si>
  <si>
    <t xml:space="preserve">      粮食财务挂账利息补贴</t>
  </si>
  <si>
    <t xml:space="preserve">      其他粮油物资事务支出</t>
  </si>
  <si>
    <t xml:space="preserve">    重要商品储备</t>
  </si>
  <si>
    <t xml:space="preserve">      肉类储备</t>
  </si>
  <si>
    <t xml:space="preserve">  灾害防治及应急管理支出</t>
  </si>
  <si>
    <t xml:space="preserve">    应急管理事务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</si>
  <si>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</si>
  <si>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</si>
  <si>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</si>
  <si>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</si>
  <si>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</si>
  <si>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</si>
  <si>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</si>
  <si>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</si>
  <si>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</si>
  <si>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</si>
  <si>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</si>
  <si>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自然灾害灾后重建补助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</si>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</sst>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7" fillId="0" borderId="0"/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50" applyFont="1" applyBorder="1" applyAlignment="1" applyProtection="1">
      <alignment horizontal="left" vertical="center" wrapText="1"/>
      <protection locked="0"/>
    </xf>
    <xf numFmtId="0" fontId="0" fillId="0" borderId="0" xfId="0" applyBorder="1">
      <alignment vertical="center"/>
    </xf>
    <xf numFmtId="0" fontId="1" fillId="0" borderId="0" xfId="50" applyFont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3" fontId="4" fillId="2" borderId="5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3" fontId="4" fillId="2" borderId="2" xfId="0" applyNumberFormat="1" applyFont="1" applyFill="1" applyBorder="1" applyAlignment="1" applyProtection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0"/>
  <sheetViews>
    <sheetView tabSelected="1" workbookViewId="0">
      <selection activeCell="J9" sqref="J9"/>
    </sheetView>
  </sheetViews>
  <sheetFormatPr defaultColWidth="9" defaultRowHeight="13.5" outlineLevelCol="2"/>
  <cols>
    <col min="1" max="1" width="15.625" customWidth="1"/>
    <col min="2" max="2" width="55.625" customWidth="1"/>
    <col min="3" max="3" width="15.625" customWidth="1"/>
  </cols>
  <sheetData>
    <row r="1" ht="24" customHeight="1" spans="1:3">
      <c r="A1" s="2" t="s">
        <v>0</v>
      </c>
      <c r="B1" s="3"/>
      <c r="C1" s="3"/>
    </row>
    <row r="2" ht="54" customHeight="1" spans="1:3">
      <c r="A2" s="4" t="s">
        <v>1</v>
      </c>
      <c r="B2" s="4"/>
      <c r="C2" s="4"/>
    </row>
    <row r="3" s="1" customFormat="1" ht="24" customHeight="1" spans="1:3">
      <c r="A3" s="5" t="s">
        <v>2</v>
      </c>
      <c r="B3" s="5"/>
      <c r="C3" s="5"/>
    </row>
    <row r="4" s="1" customFormat="1" ht="30" customHeight="1" spans="1:3">
      <c r="A4" s="6" t="s">
        <v>3</v>
      </c>
      <c r="B4" s="6" t="s">
        <v>4</v>
      </c>
      <c r="C4" s="6" t="s">
        <v>5</v>
      </c>
    </row>
    <row r="5" s="1" customFormat="1" ht="19" customHeight="1" spans="1:3">
      <c r="A5" s="7"/>
      <c r="B5" s="8" t="s">
        <v>6</v>
      </c>
      <c r="C5" s="9">
        <f>C6+C128+C136+C167+C193+C212+C241+C315+C359+C379+C394+C437+C450+C467+C472+C477+C480+C491+C501+C507+C523+C526+C529</f>
        <v>1233624</v>
      </c>
    </row>
    <row r="6" s="1" customFormat="1" ht="19" customHeight="1" spans="1:3">
      <c r="A6" s="10">
        <v>201</v>
      </c>
      <c r="B6" s="8" t="s">
        <v>7</v>
      </c>
      <c r="C6" s="9">
        <f>C7+C15+C23+C31+C37+C44+C50+C53+C58+C61+C68+C72+C76+C80+C85+C90+C96+C102+C108+C112+C115+C126</f>
        <v>108272</v>
      </c>
    </row>
    <row r="7" s="1" customFormat="1" ht="19" customHeight="1" spans="1:3">
      <c r="A7" s="10">
        <v>20101</v>
      </c>
      <c r="B7" s="8" t="s">
        <v>8</v>
      </c>
      <c r="C7" s="9">
        <f>SUM(C8:C14)</f>
        <v>1854</v>
      </c>
    </row>
    <row r="8" s="1" customFormat="1" ht="19" customHeight="1" spans="1:3">
      <c r="A8" s="10">
        <v>2010101</v>
      </c>
      <c r="B8" s="11" t="s">
        <v>9</v>
      </c>
      <c r="C8" s="9">
        <v>1439</v>
      </c>
    </row>
    <row r="9" s="1" customFormat="1" ht="19" customHeight="1" spans="1:3">
      <c r="A9" s="10">
        <v>2010102</v>
      </c>
      <c r="B9" s="11" t="s">
        <v>10</v>
      </c>
      <c r="C9" s="9">
        <v>70</v>
      </c>
    </row>
    <row r="10" s="1" customFormat="1" ht="19" customHeight="1" spans="1:3">
      <c r="A10" s="10">
        <v>2010104</v>
      </c>
      <c r="B10" s="11" t="s">
        <v>11</v>
      </c>
      <c r="C10" s="9">
        <v>209</v>
      </c>
    </row>
    <row r="11" s="1" customFormat="1" ht="19" customHeight="1" spans="1:3">
      <c r="A11" s="10">
        <v>2010107</v>
      </c>
      <c r="B11" s="11" t="s">
        <v>12</v>
      </c>
      <c r="C11" s="9">
        <v>92</v>
      </c>
    </row>
    <row r="12" s="1" customFormat="1" ht="19" customHeight="1" spans="1:3">
      <c r="A12" s="10">
        <v>2010108</v>
      </c>
      <c r="B12" s="11" t="s">
        <v>13</v>
      </c>
      <c r="C12" s="9">
        <v>1</v>
      </c>
    </row>
    <row r="13" s="1" customFormat="1" ht="19" customHeight="1" spans="1:3">
      <c r="A13" s="10">
        <v>2010150</v>
      </c>
      <c r="B13" s="11" t="s">
        <v>14</v>
      </c>
      <c r="C13" s="9">
        <v>2</v>
      </c>
    </row>
    <row r="14" s="1" customFormat="1" ht="19" customHeight="1" spans="1:3">
      <c r="A14" s="10">
        <v>2010199</v>
      </c>
      <c r="B14" s="11" t="s">
        <v>15</v>
      </c>
      <c r="C14" s="9">
        <v>41</v>
      </c>
    </row>
    <row r="15" s="1" customFormat="1" ht="19" customHeight="1" spans="1:3">
      <c r="A15" s="10">
        <v>20102</v>
      </c>
      <c r="B15" s="8" t="s">
        <v>16</v>
      </c>
      <c r="C15" s="9">
        <f>SUM(C16:C22)</f>
        <v>1393</v>
      </c>
    </row>
    <row r="16" s="1" customFormat="1" ht="19" customHeight="1" spans="1:3">
      <c r="A16" s="10">
        <v>2010201</v>
      </c>
      <c r="B16" s="11" t="s">
        <v>9</v>
      </c>
      <c r="C16" s="9">
        <v>998</v>
      </c>
    </row>
    <row r="17" s="1" customFormat="1" ht="19" customHeight="1" spans="1:3">
      <c r="A17" s="10">
        <v>2010202</v>
      </c>
      <c r="B17" s="11" t="s">
        <v>10</v>
      </c>
      <c r="C17" s="9">
        <v>11</v>
      </c>
    </row>
    <row r="18" s="1" customFormat="1" ht="19" customHeight="1" spans="1:3">
      <c r="A18" s="10">
        <v>2010204</v>
      </c>
      <c r="B18" s="11" t="s">
        <v>17</v>
      </c>
      <c r="C18" s="9">
        <v>164</v>
      </c>
    </row>
    <row r="19" s="1" customFormat="1" ht="19" customHeight="1" spans="1:3">
      <c r="A19" s="10">
        <v>2010205</v>
      </c>
      <c r="B19" s="11" t="s">
        <v>18</v>
      </c>
      <c r="C19" s="9">
        <v>23</v>
      </c>
    </row>
    <row r="20" s="1" customFormat="1" ht="19" customHeight="1" spans="1:3">
      <c r="A20" s="10">
        <v>2010206</v>
      </c>
      <c r="B20" s="11" t="s">
        <v>19</v>
      </c>
      <c r="C20" s="9">
        <v>1</v>
      </c>
    </row>
    <row r="21" s="1" customFormat="1" ht="19" customHeight="1" spans="1:3">
      <c r="A21" s="10">
        <v>2010250</v>
      </c>
      <c r="B21" s="11" t="s">
        <v>14</v>
      </c>
      <c r="C21" s="9">
        <v>4</v>
      </c>
    </row>
    <row r="22" s="1" customFormat="1" ht="19" customHeight="1" spans="1:3">
      <c r="A22" s="10">
        <v>2010299</v>
      </c>
      <c r="B22" s="11" t="s">
        <v>20</v>
      </c>
      <c r="C22" s="9">
        <v>192</v>
      </c>
    </row>
    <row r="23" s="1" customFormat="1" ht="19" customHeight="1" spans="1:3">
      <c r="A23" s="10">
        <v>20103</v>
      </c>
      <c r="B23" s="8" t="s">
        <v>21</v>
      </c>
      <c r="C23" s="9">
        <f>SUM(C24:C30)</f>
        <v>48678</v>
      </c>
    </row>
    <row r="24" s="1" customFormat="1" ht="19" customHeight="1" spans="1:3">
      <c r="A24" s="10">
        <v>2010301</v>
      </c>
      <c r="B24" s="11" t="s">
        <v>9</v>
      </c>
      <c r="C24" s="9">
        <v>39170</v>
      </c>
    </row>
    <row r="25" s="1" customFormat="1" ht="19" customHeight="1" spans="1:3">
      <c r="A25" s="10">
        <v>2010302</v>
      </c>
      <c r="B25" s="11" t="s">
        <v>10</v>
      </c>
      <c r="C25" s="9">
        <v>1111</v>
      </c>
    </row>
    <row r="26" s="1" customFormat="1" ht="19" customHeight="1" spans="1:3">
      <c r="A26" s="10">
        <v>2010304</v>
      </c>
      <c r="B26" s="11" t="s">
        <v>22</v>
      </c>
      <c r="C26" s="9">
        <v>29</v>
      </c>
    </row>
    <row r="27" s="1" customFormat="1" ht="19" customHeight="1" spans="1:3">
      <c r="A27" s="10">
        <v>2010305</v>
      </c>
      <c r="B27" s="11" t="s">
        <v>23</v>
      </c>
      <c r="C27" s="9">
        <v>4398</v>
      </c>
    </row>
    <row r="28" s="1" customFormat="1" ht="19" customHeight="1" spans="1:3">
      <c r="A28" s="10">
        <v>2010308</v>
      </c>
      <c r="B28" s="11" t="s">
        <v>24</v>
      </c>
      <c r="C28" s="9">
        <v>1429</v>
      </c>
    </row>
    <row r="29" s="1" customFormat="1" ht="19" customHeight="1" spans="1:3">
      <c r="A29" s="10">
        <v>2010350</v>
      </c>
      <c r="B29" s="11" t="s">
        <v>14</v>
      </c>
      <c r="C29" s="9">
        <v>500</v>
      </c>
    </row>
    <row r="30" s="1" customFormat="1" ht="19" customHeight="1" spans="1:3">
      <c r="A30" s="10">
        <v>2010399</v>
      </c>
      <c r="B30" s="11" t="s">
        <v>25</v>
      </c>
      <c r="C30" s="9">
        <v>2041</v>
      </c>
    </row>
    <row r="31" s="1" customFormat="1" ht="19" customHeight="1" spans="1:3">
      <c r="A31" s="10">
        <v>20104</v>
      </c>
      <c r="B31" s="8" t="s">
        <v>26</v>
      </c>
      <c r="C31" s="9">
        <f>SUM(C32:C36)</f>
        <v>4527</v>
      </c>
    </row>
    <row r="32" s="1" customFormat="1" ht="19" customHeight="1" spans="1:3">
      <c r="A32" s="10">
        <v>2010401</v>
      </c>
      <c r="B32" s="11" t="s">
        <v>9</v>
      </c>
      <c r="C32" s="9">
        <v>1438</v>
      </c>
    </row>
    <row r="33" s="1" customFormat="1" ht="19" customHeight="1" spans="1:3">
      <c r="A33" s="10">
        <v>2010402</v>
      </c>
      <c r="B33" s="11" t="s">
        <v>10</v>
      </c>
      <c r="C33" s="9">
        <v>521</v>
      </c>
    </row>
    <row r="34" s="1" customFormat="1" ht="19" customHeight="1" spans="1:3">
      <c r="A34" s="10">
        <v>2010405</v>
      </c>
      <c r="B34" s="11" t="s">
        <v>27</v>
      </c>
      <c r="C34" s="9">
        <v>1084</v>
      </c>
    </row>
    <row r="35" s="1" customFormat="1" ht="19" customHeight="1" spans="1:3">
      <c r="A35" s="10">
        <v>2010406</v>
      </c>
      <c r="B35" s="11" t="s">
        <v>28</v>
      </c>
      <c r="C35" s="9">
        <v>500</v>
      </c>
    </row>
    <row r="36" s="1" customFormat="1" ht="19" customHeight="1" spans="1:3">
      <c r="A36" s="10">
        <v>2010499</v>
      </c>
      <c r="B36" s="11" t="s">
        <v>29</v>
      </c>
      <c r="C36" s="9">
        <v>984</v>
      </c>
    </row>
    <row r="37" s="1" customFormat="1" ht="19" customHeight="1" spans="1:3">
      <c r="A37" s="10">
        <v>20105</v>
      </c>
      <c r="B37" s="8" t="s">
        <v>30</v>
      </c>
      <c r="C37" s="9">
        <f>SUM(C38:C43)</f>
        <v>1532</v>
      </c>
    </row>
    <row r="38" s="1" customFormat="1" ht="19" customHeight="1" spans="1:3">
      <c r="A38" s="10">
        <v>2010501</v>
      </c>
      <c r="B38" s="11" t="s">
        <v>9</v>
      </c>
      <c r="C38" s="9">
        <v>693</v>
      </c>
    </row>
    <row r="39" s="1" customFormat="1" ht="19" customHeight="1" spans="1:3">
      <c r="A39" s="10">
        <v>2010505</v>
      </c>
      <c r="B39" s="11" t="s">
        <v>31</v>
      </c>
      <c r="C39" s="9">
        <v>73</v>
      </c>
    </row>
    <row r="40" s="1" customFormat="1" ht="19" customHeight="1" spans="1:3">
      <c r="A40" s="10">
        <v>2010506</v>
      </c>
      <c r="B40" s="11" t="s">
        <v>32</v>
      </c>
      <c r="C40" s="9">
        <v>379</v>
      </c>
    </row>
    <row r="41" s="1" customFormat="1" ht="19" customHeight="1" spans="1:3">
      <c r="A41" s="10">
        <v>2010507</v>
      </c>
      <c r="B41" s="11" t="s">
        <v>33</v>
      </c>
      <c r="C41" s="9">
        <v>225</v>
      </c>
    </row>
    <row r="42" s="1" customFormat="1" ht="19" customHeight="1" spans="1:3">
      <c r="A42" s="10">
        <v>2010508</v>
      </c>
      <c r="B42" s="11" t="s">
        <v>34</v>
      </c>
      <c r="C42" s="9">
        <v>101</v>
      </c>
    </row>
    <row r="43" s="1" customFormat="1" ht="19" customHeight="1" spans="1:3">
      <c r="A43" s="10">
        <v>2010599</v>
      </c>
      <c r="B43" s="11" t="s">
        <v>35</v>
      </c>
      <c r="C43" s="9">
        <v>61</v>
      </c>
    </row>
    <row r="44" s="1" customFormat="1" ht="19" customHeight="1" spans="1:3">
      <c r="A44" s="10">
        <v>20106</v>
      </c>
      <c r="B44" s="8" t="s">
        <v>36</v>
      </c>
      <c r="C44" s="9">
        <f>SUM(C45:C49)</f>
        <v>4157</v>
      </c>
    </row>
    <row r="45" s="1" customFormat="1" ht="19" customHeight="1" spans="1:3">
      <c r="A45" s="10">
        <v>2010601</v>
      </c>
      <c r="B45" s="11" t="s">
        <v>9</v>
      </c>
      <c r="C45" s="9">
        <v>2776</v>
      </c>
    </row>
    <row r="46" s="1" customFormat="1" ht="19" customHeight="1" spans="1:3">
      <c r="A46" s="10">
        <v>2010602</v>
      </c>
      <c r="B46" s="11" t="s">
        <v>10</v>
      </c>
      <c r="C46" s="9">
        <v>615</v>
      </c>
    </row>
    <row r="47" s="1" customFormat="1" ht="19" customHeight="1" spans="1:3">
      <c r="A47" s="10">
        <v>2010607</v>
      </c>
      <c r="B47" s="11" t="s">
        <v>37</v>
      </c>
      <c r="C47" s="9">
        <v>41</v>
      </c>
    </row>
    <row r="48" s="1" customFormat="1" ht="19" customHeight="1" spans="1:3">
      <c r="A48" s="10">
        <v>2010608</v>
      </c>
      <c r="B48" s="11" t="s">
        <v>38</v>
      </c>
      <c r="C48" s="9">
        <v>399</v>
      </c>
    </row>
    <row r="49" s="1" customFormat="1" ht="19" customHeight="1" spans="1:3">
      <c r="A49" s="10">
        <v>2010699</v>
      </c>
      <c r="B49" s="11" t="s">
        <v>39</v>
      </c>
      <c r="C49" s="9">
        <v>326</v>
      </c>
    </row>
    <row r="50" s="1" customFormat="1" ht="19" customHeight="1" spans="1:3">
      <c r="A50" s="10">
        <v>20107</v>
      </c>
      <c r="B50" s="8" t="s">
        <v>40</v>
      </c>
      <c r="C50" s="9">
        <f>SUM(C51:C52)</f>
        <v>9702</v>
      </c>
    </row>
    <row r="51" s="1" customFormat="1" ht="19" customHeight="1" spans="1:3">
      <c r="A51" s="10">
        <v>2010701</v>
      </c>
      <c r="B51" s="11" t="s">
        <v>9</v>
      </c>
      <c r="C51" s="9">
        <v>499</v>
      </c>
    </row>
    <row r="52" s="1" customFormat="1" ht="19" customHeight="1" spans="1:3">
      <c r="A52" s="10">
        <v>2010799</v>
      </c>
      <c r="B52" s="11" t="s">
        <v>41</v>
      </c>
      <c r="C52" s="9">
        <v>9203</v>
      </c>
    </row>
    <row r="53" s="1" customFormat="1" ht="19" customHeight="1" spans="1:3">
      <c r="A53" s="10">
        <v>20108</v>
      </c>
      <c r="B53" s="8" t="s">
        <v>42</v>
      </c>
      <c r="C53" s="9">
        <f>SUM(C54:C57)</f>
        <v>765</v>
      </c>
    </row>
    <row r="54" s="1" customFormat="1" ht="19" customHeight="1" spans="1:3">
      <c r="A54" s="10">
        <v>2010801</v>
      </c>
      <c r="B54" s="11" t="s">
        <v>9</v>
      </c>
      <c r="C54" s="9">
        <v>700</v>
      </c>
    </row>
    <row r="55" s="1" customFormat="1" ht="19" customHeight="1" spans="1:3">
      <c r="A55" s="10">
        <v>2010804</v>
      </c>
      <c r="B55" s="11" t="s">
        <v>43</v>
      </c>
      <c r="C55" s="9">
        <v>42</v>
      </c>
    </row>
    <row r="56" s="1" customFormat="1" ht="19" customHeight="1" spans="1:3">
      <c r="A56" s="10">
        <v>2010806</v>
      </c>
      <c r="B56" s="11" t="s">
        <v>37</v>
      </c>
      <c r="C56" s="9">
        <v>1</v>
      </c>
    </row>
    <row r="57" s="1" customFormat="1" ht="19" customHeight="1" spans="1:3">
      <c r="A57" s="10">
        <v>2010899</v>
      </c>
      <c r="B57" s="11" t="s">
        <v>44</v>
      </c>
      <c r="C57" s="9">
        <v>22</v>
      </c>
    </row>
    <row r="58" s="1" customFormat="1" ht="19" customHeight="1" spans="1:3">
      <c r="A58" s="10">
        <v>20111</v>
      </c>
      <c r="B58" s="8" t="s">
        <v>45</v>
      </c>
      <c r="C58" s="9">
        <f>SUM(C59:C60)</f>
        <v>4122</v>
      </c>
    </row>
    <row r="59" s="1" customFormat="1" ht="19" customHeight="1" spans="1:3">
      <c r="A59" s="10">
        <v>2011101</v>
      </c>
      <c r="B59" s="11" t="s">
        <v>9</v>
      </c>
      <c r="C59" s="9">
        <v>3582</v>
      </c>
    </row>
    <row r="60" s="1" customFormat="1" ht="19" customHeight="1" spans="1:3">
      <c r="A60" s="10">
        <v>2011199</v>
      </c>
      <c r="B60" s="11" t="s">
        <v>46</v>
      </c>
      <c r="C60" s="9">
        <v>540</v>
      </c>
    </row>
    <row r="61" s="1" customFormat="1" ht="19" customHeight="1" spans="1:3">
      <c r="A61" s="10">
        <v>20113</v>
      </c>
      <c r="B61" s="8" t="s">
        <v>47</v>
      </c>
      <c r="C61" s="9">
        <f>SUM(C62:C67)</f>
        <v>4385</v>
      </c>
    </row>
    <row r="62" s="1" customFormat="1" ht="19" customHeight="1" spans="1:3">
      <c r="A62" s="10">
        <v>2011301</v>
      </c>
      <c r="B62" s="11" t="s">
        <v>9</v>
      </c>
      <c r="C62" s="9">
        <v>1512</v>
      </c>
    </row>
    <row r="63" s="1" customFormat="1" ht="19" customHeight="1" spans="1:3">
      <c r="A63" s="10">
        <v>2011302</v>
      </c>
      <c r="B63" s="11" t="s">
        <v>10</v>
      </c>
      <c r="C63" s="9">
        <v>49</v>
      </c>
    </row>
    <row r="64" s="1" customFormat="1" ht="19" customHeight="1" spans="1:3">
      <c r="A64" s="10">
        <v>2011307</v>
      </c>
      <c r="B64" s="11" t="s">
        <v>48</v>
      </c>
      <c r="C64" s="9">
        <v>1022</v>
      </c>
    </row>
    <row r="65" s="1" customFormat="1" ht="19" customHeight="1" spans="1:3">
      <c r="A65" s="10">
        <v>2011308</v>
      </c>
      <c r="B65" s="11" t="s">
        <v>49</v>
      </c>
      <c r="C65" s="9">
        <v>301</v>
      </c>
    </row>
    <row r="66" s="1" customFormat="1" ht="19" customHeight="1" spans="1:3">
      <c r="A66" s="10">
        <v>2011350</v>
      </c>
      <c r="B66" s="11" t="s">
        <v>14</v>
      </c>
      <c r="C66" s="9">
        <v>444</v>
      </c>
    </row>
    <row r="67" s="1" customFormat="1" ht="19" customHeight="1" spans="1:3">
      <c r="A67" s="10">
        <v>2011399</v>
      </c>
      <c r="B67" s="11" t="s">
        <v>50</v>
      </c>
      <c r="C67" s="9">
        <v>1057</v>
      </c>
    </row>
    <row r="68" s="1" customFormat="1" ht="19" customHeight="1" spans="1:3">
      <c r="A68" s="10">
        <v>20125</v>
      </c>
      <c r="B68" s="8" t="s">
        <v>51</v>
      </c>
      <c r="C68" s="9">
        <f>SUM(C69:C71)</f>
        <v>206</v>
      </c>
    </row>
    <row r="69" s="1" customFormat="1" ht="19" customHeight="1" spans="1:3">
      <c r="A69" s="10">
        <v>2012501</v>
      </c>
      <c r="B69" s="11" t="s">
        <v>9</v>
      </c>
      <c r="C69" s="9">
        <v>181</v>
      </c>
    </row>
    <row r="70" s="1" customFormat="1" ht="19" customHeight="1" spans="1:3">
      <c r="A70" s="10">
        <v>2012502</v>
      </c>
      <c r="B70" s="11" t="s">
        <v>10</v>
      </c>
      <c r="C70" s="9">
        <v>2</v>
      </c>
    </row>
    <row r="71" s="1" customFormat="1" ht="19" customHeight="1" spans="1:3">
      <c r="A71" s="10">
        <v>2012599</v>
      </c>
      <c r="B71" s="11" t="s">
        <v>52</v>
      </c>
      <c r="C71" s="9">
        <v>23</v>
      </c>
    </row>
    <row r="72" s="1" customFormat="1" ht="19" customHeight="1" spans="1:3">
      <c r="A72" s="10">
        <v>20126</v>
      </c>
      <c r="B72" s="8" t="s">
        <v>53</v>
      </c>
      <c r="C72" s="9">
        <f>SUM(C73:C75)</f>
        <v>770</v>
      </c>
    </row>
    <row r="73" s="1" customFormat="1" ht="19" customHeight="1" spans="1:3">
      <c r="A73" s="10">
        <v>2012601</v>
      </c>
      <c r="B73" s="11" t="s">
        <v>9</v>
      </c>
      <c r="C73" s="9">
        <v>361</v>
      </c>
    </row>
    <row r="74" s="1" customFormat="1" ht="19" customHeight="1" spans="1:3">
      <c r="A74" s="10">
        <v>2012604</v>
      </c>
      <c r="B74" s="11" t="s">
        <v>54</v>
      </c>
      <c r="C74" s="9">
        <v>384</v>
      </c>
    </row>
    <row r="75" s="1" customFormat="1" ht="19" customHeight="1" spans="1:3">
      <c r="A75" s="10">
        <v>2012699</v>
      </c>
      <c r="B75" s="11" t="s">
        <v>55</v>
      </c>
      <c r="C75" s="9">
        <v>25</v>
      </c>
    </row>
    <row r="76" s="1" customFormat="1" ht="19" customHeight="1" spans="1:3">
      <c r="A76" s="10">
        <v>20128</v>
      </c>
      <c r="B76" s="8" t="s">
        <v>56</v>
      </c>
      <c r="C76" s="9">
        <f>SUM(C77:C79)</f>
        <v>301</v>
      </c>
    </row>
    <row r="77" s="1" customFormat="1" ht="19" customHeight="1" spans="1:3">
      <c r="A77" s="10">
        <v>2012801</v>
      </c>
      <c r="B77" s="11" t="s">
        <v>9</v>
      </c>
      <c r="C77" s="9">
        <v>241</v>
      </c>
    </row>
    <row r="78" s="1" customFormat="1" ht="19" customHeight="1" spans="1:3">
      <c r="A78" s="10">
        <v>2012802</v>
      </c>
      <c r="B78" s="11" t="s">
        <v>10</v>
      </c>
      <c r="C78" s="9">
        <v>10</v>
      </c>
    </row>
    <row r="79" s="1" customFormat="1" ht="19" customHeight="1" spans="1:3">
      <c r="A79" s="10">
        <v>2012899</v>
      </c>
      <c r="B79" s="11" t="s">
        <v>57</v>
      </c>
      <c r="C79" s="9">
        <v>50</v>
      </c>
    </row>
    <row r="80" s="1" customFormat="1" ht="19" customHeight="1" spans="1:3">
      <c r="A80" s="10">
        <v>20129</v>
      </c>
      <c r="B80" s="8" t="s">
        <v>58</v>
      </c>
      <c r="C80" s="9">
        <f>SUM(C81:C84)</f>
        <v>1541</v>
      </c>
    </row>
    <row r="81" s="1" customFormat="1" ht="19" customHeight="1" spans="1:3">
      <c r="A81" s="10">
        <v>2012901</v>
      </c>
      <c r="B81" s="11" t="s">
        <v>9</v>
      </c>
      <c r="C81" s="9">
        <v>647</v>
      </c>
    </row>
    <row r="82" s="1" customFormat="1" ht="19" customHeight="1" spans="1:3">
      <c r="A82" s="10">
        <v>2012902</v>
      </c>
      <c r="B82" s="11" t="s">
        <v>10</v>
      </c>
      <c r="C82" s="9">
        <v>298</v>
      </c>
    </row>
    <row r="83" s="1" customFormat="1" ht="19" customHeight="1" spans="1:3">
      <c r="A83" s="10">
        <v>2012950</v>
      </c>
      <c r="B83" s="11" t="s">
        <v>14</v>
      </c>
      <c r="C83" s="9">
        <v>200</v>
      </c>
    </row>
    <row r="84" s="1" customFormat="1" ht="19" customHeight="1" spans="1:3">
      <c r="A84" s="10">
        <v>2012999</v>
      </c>
      <c r="B84" s="11" t="s">
        <v>59</v>
      </c>
      <c r="C84" s="9">
        <v>396</v>
      </c>
    </row>
    <row r="85" s="1" customFormat="1" ht="19" customHeight="1" spans="1:3">
      <c r="A85" s="10">
        <v>20131</v>
      </c>
      <c r="B85" s="8" t="s">
        <v>60</v>
      </c>
      <c r="C85" s="9">
        <f>SUM(C86:C89)</f>
        <v>1926</v>
      </c>
    </row>
    <row r="86" s="1" customFormat="1" ht="19" customHeight="1" spans="1:3">
      <c r="A86" s="10">
        <v>2013101</v>
      </c>
      <c r="B86" s="11" t="s">
        <v>9</v>
      </c>
      <c r="C86" s="9">
        <v>1175</v>
      </c>
    </row>
    <row r="87" s="1" customFormat="1" ht="19" customHeight="1" spans="1:3">
      <c r="A87" s="10">
        <v>2013102</v>
      </c>
      <c r="B87" s="11" t="s">
        <v>10</v>
      </c>
      <c r="C87" s="9">
        <v>396</v>
      </c>
    </row>
    <row r="88" s="1" customFormat="1" ht="19" customHeight="1" spans="1:3">
      <c r="A88" s="10">
        <v>2013150</v>
      </c>
      <c r="B88" s="11" t="s">
        <v>14</v>
      </c>
      <c r="C88" s="9">
        <v>21</v>
      </c>
    </row>
    <row r="89" s="1" customFormat="1" ht="19" customHeight="1" spans="1:3">
      <c r="A89" s="10">
        <v>2013199</v>
      </c>
      <c r="B89" s="11" t="s">
        <v>61</v>
      </c>
      <c r="C89" s="9">
        <v>334</v>
      </c>
    </row>
    <row r="90" s="1" customFormat="1" ht="19" customHeight="1" spans="1:3">
      <c r="A90" s="10">
        <v>20132</v>
      </c>
      <c r="B90" s="8" t="s">
        <v>62</v>
      </c>
      <c r="C90" s="9">
        <f>SUM(C91:C95)</f>
        <v>2999</v>
      </c>
    </row>
    <row r="91" s="1" customFormat="1" ht="19" customHeight="1" spans="1:3">
      <c r="A91" s="10">
        <v>2013201</v>
      </c>
      <c r="B91" s="11" t="s">
        <v>9</v>
      </c>
      <c r="C91" s="9">
        <v>1334</v>
      </c>
    </row>
    <row r="92" s="1" customFormat="1" ht="19" customHeight="1" spans="1:3">
      <c r="A92" s="10">
        <v>2013202</v>
      </c>
      <c r="B92" s="11" t="s">
        <v>10</v>
      </c>
      <c r="C92" s="9">
        <v>1476</v>
      </c>
    </row>
    <row r="93" s="1" customFormat="1" ht="19" customHeight="1" spans="1:3">
      <c r="A93" s="10">
        <v>2013204</v>
      </c>
      <c r="B93" s="11" t="s">
        <v>63</v>
      </c>
      <c r="C93" s="9">
        <v>20</v>
      </c>
    </row>
    <row r="94" s="1" customFormat="1" ht="19" customHeight="1" spans="1:3">
      <c r="A94" s="10">
        <v>2013250</v>
      </c>
      <c r="B94" s="11" t="s">
        <v>14</v>
      </c>
      <c r="C94" s="9">
        <v>159</v>
      </c>
    </row>
    <row r="95" s="1" customFormat="1" ht="19" customHeight="1" spans="1:3">
      <c r="A95" s="10">
        <v>2013299</v>
      </c>
      <c r="B95" s="11" t="s">
        <v>64</v>
      </c>
      <c r="C95" s="9">
        <v>10</v>
      </c>
    </row>
    <row r="96" s="1" customFormat="1" ht="19" customHeight="1" spans="1:3">
      <c r="A96" s="10">
        <v>20133</v>
      </c>
      <c r="B96" s="8" t="s">
        <v>65</v>
      </c>
      <c r="C96" s="9">
        <f>SUM(C97:C101)</f>
        <v>2875</v>
      </c>
    </row>
    <row r="97" s="1" customFormat="1" ht="19" customHeight="1" spans="1:3">
      <c r="A97" s="10">
        <v>2013301</v>
      </c>
      <c r="B97" s="11" t="s">
        <v>9</v>
      </c>
      <c r="C97" s="9">
        <v>649</v>
      </c>
    </row>
    <row r="98" s="1" customFormat="1" ht="19" customHeight="1" spans="1:3">
      <c r="A98" s="10">
        <v>2013302</v>
      </c>
      <c r="B98" s="11" t="s">
        <v>10</v>
      </c>
      <c r="C98" s="9">
        <v>19</v>
      </c>
    </row>
    <row r="99" s="1" customFormat="1" ht="19" customHeight="1" spans="1:3">
      <c r="A99" s="10">
        <v>2013304</v>
      </c>
      <c r="B99" s="11" t="s">
        <v>66</v>
      </c>
      <c r="C99" s="9">
        <v>453</v>
      </c>
    </row>
    <row r="100" s="1" customFormat="1" ht="19" customHeight="1" spans="1:3">
      <c r="A100" s="10">
        <v>2013350</v>
      </c>
      <c r="B100" s="11" t="s">
        <v>14</v>
      </c>
      <c r="C100" s="9">
        <v>25</v>
      </c>
    </row>
    <row r="101" s="1" customFormat="1" ht="19" customHeight="1" spans="1:3">
      <c r="A101" s="10">
        <v>2013399</v>
      </c>
      <c r="B101" s="11" t="s">
        <v>67</v>
      </c>
      <c r="C101" s="9">
        <v>1729</v>
      </c>
    </row>
    <row r="102" s="1" customFormat="1" ht="19" customHeight="1" spans="1:3">
      <c r="A102" s="10">
        <v>20134</v>
      </c>
      <c r="B102" s="8" t="s">
        <v>68</v>
      </c>
      <c r="C102" s="9">
        <f>SUM(C103:C107)</f>
        <v>811</v>
      </c>
    </row>
    <row r="103" s="1" customFormat="1" ht="19" customHeight="1" spans="1:3">
      <c r="A103" s="10">
        <v>2013401</v>
      </c>
      <c r="B103" s="11" t="s">
        <v>9</v>
      </c>
      <c r="C103" s="9">
        <v>437</v>
      </c>
    </row>
    <row r="104" s="1" customFormat="1" ht="19" customHeight="1" spans="1:3">
      <c r="A104" s="10">
        <v>2013402</v>
      </c>
      <c r="B104" s="11" t="s">
        <v>10</v>
      </c>
      <c r="C104" s="9">
        <v>215</v>
      </c>
    </row>
    <row r="105" s="1" customFormat="1" ht="19" customHeight="1" spans="1:3">
      <c r="A105" s="10">
        <v>2013404</v>
      </c>
      <c r="B105" s="11" t="s">
        <v>69</v>
      </c>
      <c r="C105" s="9">
        <v>46</v>
      </c>
    </row>
    <row r="106" s="1" customFormat="1" ht="19" customHeight="1" spans="1:3">
      <c r="A106" s="10">
        <v>2013450</v>
      </c>
      <c r="B106" s="11" t="s">
        <v>14</v>
      </c>
      <c r="C106" s="9">
        <v>15</v>
      </c>
    </row>
    <row r="107" s="1" customFormat="1" ht="19" customHeight="1" spans="1:3">
      <c r="A107" s="10">
        <v>2013499</v>
      </c>
      <c r="B107" s="11" t="s">
        <v>70</v>
      </c>
      <c r="C107" s="9">
        <v>98</v>
      </c>
    </row>
    <row r="108" s="1" customFormat="1" ht="19" customHeight="1" spans="1:3">
      <c r="A108" s="10">
        <v>20136</v>
      </c>
      <c r="B108" s="8" t="s">
        <v>71</v>
      </c>
      <c r="C108" s="9">
        <f>SUM(C109:C111)</f>
        <v>2243</v>
      </c>
    </row>
    <row r="109" s="1" customFormat="1" ht="19" customHeight="1" spans="1:3">
      <c r="A109" s="10">
        <v>2013601</v>
      </c>
      <c r="B109" s="11" t="s">
        <v>9</v>
      </c>
      <c r="C109" s="9">
        <v>1132</v>
      </c>
    </row>
    <row r="110" s="1" customFormat="1" ht="19" customHeight="1" spans="1:3">
      <c r="A110" s="10">
        <v>2013602</v>
      </c>
      <c r="B110" s="11" t="s">
        <v>10</v>
      </c>
      <c r="C110" s="9">
        <v>542</v>
      </c>
    </row>
    <row r="111" s="1" customFormat="1" ht="19" customHeight="1" spans="1:3">
      <c r="A111" s="10">
        <v>2013699</v>
      </c>
      <c r="B111" s="11" t="s">
        <v>72</v>
      </c>
      <c r="C111" s="9">
        <v>569</v>
      </c>
    </row>
    <row r="112" s="1" customFormat="1" ht="19" customHeight="1" spans="1:3">
      <c r="A112" s="10">
        <v>20137</v>
      </c>
      <c r="B112" s="8" t="s">
        <v>73</v>
      </c>
      <c r="C112" s="9">
        <f>SUM(C113:C114)</f>
        <v>672</v>
      </c>
    </row>
    <row r="113" s="1" customFormat="1" ht="19" customHeight="1" spans="1:3">
      <c r="A113" s="10">
        <v>2013750</v>
      </c>
      <c r="B113" s="11" t="s">
        <v>14</v>
      </c>
      <c r="C113" s="9">
        <v>249</v>
      </c>
    </row>
    <row r="114" s="1" customFormat="1" ht="19" customHeight="1" spans="1:3">
      <c r="A114" s="10">
        <v>2013799</v>
      </c>
      <c r="B114" s="11" t="s">
        <v>74</v>
      </c>
      <c r="C114" s="9">
        <v>423</v>
      </c>
    </row>
    <row r="115" s="1" customFormat="1" ht="19" customHeight="1" spans="1:3">
      <c r="A115" s="10">
        <v>20138</v>
      </c>
      <c r="B115" s="8" t="s">
        <v>75</v>
      </c>
      <c r="C115" s="9">
        <f>SUM(C116:C125)</f>
        <v>10496</v>
      </c>
    </row>
    <row r="116" s="1" customFormat="1" ht="19" customHeight="1" spans="1:3">
      <c r="A116" s="10">
        <v>2013801</v>
      </c>
      <c r="B116" s="11" t="s">
        <v>9</v>
      </c>
      <c r="C116" s="9">
        <v>3399</v>
      </c>
    </row>
    <row r="117" s="1" customFormat="1" ht="19" customHeight="1" spans="1:3">
      <c r="A117" s="10">
        <v>2013802</v>
      </c>
      <c r="B117" s="11" t="s">
        <v>10</v>
      </c>
      <c r="C117" s="9">
        <v>197</v>
      </c>
    </row>
    <row r="118" s="1" customFormat="1" ht="19" customHeight="1" spans="1:3">
      <c r="A118" s="10">
        <v>2013803</v>
      </c>
      <c r="B118" s="11" t="s">
        <v>76</v>
      </c>
      <c r="C118" s="9">
        <v>19</v>
      </c>
    </row>
    <row r="119" s="1" customFormat="1" ht="19" customHeight="1" spans="1:3">
      <c r="A119" s="10">
        <v>2013804</v>
      </c>
      <c r="B119" s="11" t="s">
        <v>77</v>
      </c>
      <c r="C119" s="9">
        <v>408</v>
      </c>
    </row>
    <row r="120" s="1" customFormat="1" ht="19" customHeight="1" spans="1:3">
      <c r="A120" s="10">
        <v>2013805</v>
      </c>
      <c r="B120" s="11" t="s">
        <v>78</v>
      </c>
      <c r="C120" s="9">
        <v>246</v>
      </c>
    </row>
    <row r="121" s="1" customFormat="1" ht="19" customHeight="1" spans="1:3">
      <c r="A121" s="10">
        <v>2013810</v>
      </c>
      <c r="B121" s="11" t="s">
        <v>79</v>
      </c>
      <c r="C121" s="9">
        <v>240</v>
      </c>
    </row>
    <row r="122" s="1" customFormat="1" ht="19" customHeight="1" spans="1:3">
      <c r="A122" s="10">
        <v>2013812</v>
      </c>
      <c r="B122" s="11" t="s">
        <v>80</v>
      </c>
      <c r="C122" s="9">
        <v>21</v>
      </c>
    </row>
    <row r="123" ht="19" customHeight="1" spans="1:3">
      <c r="A123" s="10">
        <v>2013815</v>
      </c>
      <c r="B123" s="11" t="s">
        <v>81</v>
      </c>
      <c r="C123" s="9">
        <v>111</v>
      </c>
    </row>
    <row r="124" ht="19" customHeight="1" spans="1:3">
      <c r="A124" s="10">
        <v>2013816</v>
      </c>
      <c r="B124" s="11" t="s">
        <v>82</v>
      </c>
      <c r="C124" s="9">
        <v>1109</v>
      </c>
    </row>
    <row r="125" ht="19" customHeight="1" spans="1:3">
      <c r="A125" s="10">
        <v>2013899</v>
      </c>
      <c r="B125" s="11" t="s">
        <v>83</v>
      </c>
      <c r="C125" s="9">
        <v>4746</v>
      </c>
    </row>
    <row r="126" ht="19" customHeight="1" spans="1:3">
      <c r="A126" s="10">
        <v>20199</v>
      </c>
      <c r="B126" s="8" t="s">
        <v>84</v>
      </c>
      <c r="C126" s="9">
        <f>SUM(C127:C127)</f>
        <v>2317</v>
      </c>
    </row>
    <row r="127" ht="19" customHeight="1" spans="1:3">
      <c r="A127" s="10">
        <v>2019999</v>
      </c>
      <c r="B127" s="11" t="s">
        <v>85</v>
      </c>
      <c r="C127" s="9">
        <v>2317</v>
      </c>
    </row>
    <row r="128" ht="19" customHeight="1" spans="1:3">
      <c r="A128" s="10">
        <v>203</v>
      </c>
      <c r="B128" s="8" t="s">
        <v>86</v>
      </c>
      <c r="C128" s="9">
        <f>SUM(C129,C134)</f>
        <v>1527</v>
      </c>
    </row>
    <row r="129" ht="19" customHeight="1" spans="1:3">
      <c r="A129" s="10">
        <v>20306</v>
      </c>
      <c r="B129" s="8" t="s">
        <v>87</v>
      </c>
      <c r="C129" s="9">
        <f>SUM(C130:C133)</f>
        <v>1104</v>
      </c>
    </row>
    <row r="130" ht="19" customHeight="1" spans="1:3">
      <c r="A130" s="10">
        <v>2030601</v>
      </c>
      <c r="B130" s="11" t="s">
        <v>88</v>
      </c>
      <c r="C130" s="9">
        <v>140</v>
      </c>
    </row>
    <row r="131" ht="19" customHeight="1" spans="1:3">
      <c r="A131" s="10">
        <v>2030603</v>
      </c>
      <c r="B131" s="11" t="s">
        <v>89</v>
      </c>
      <c r="C131" s="9">
        <v>675</v>
      </c>
    </row>
    <row r="132" ht="19" customHeight="1" spans="1:3">
      <c r="A132" s="10">
        <v>2030607</v>
      </c>
      <c r="B132" s="11" t="s">
        <v>90</v>
      </c>
      <c r="C132" s="9">
        <v>223</v>
      </c>
    </row>
    <row r="133" ht="19" customHeight="1" spans="1:3">
      <c r="A133" s="10">
        <v>2030699</v>
      </c>
      <c r="B133" s="11" t="s">
        <v>91</v>
      </c>
      <c r="C133" s="9">
        <v>66</v>
      </c>
    </row>
    <row r="134" ht="19" customHeight="1" spans="1:3">
      <c r="A134" s="10">
        <v>20399</v>
      </c>
      <c r="B134" s="8" t="s">
        <v>92</v>
      </c>
      <c r="C134" s="9">
        <f>C135</f>
        <v>423</v>
      </c>
    </row>
    <row r="135" ht="19" customHeight="1" spans="1:3">
      <c r="A135" s="10">
        <v>2039999</v>
      </c>
      <c r="B135" s="11" t="s">
        <v>93</v>
      </c>
      <c r="C135" s="9">
        <v>423</v>
      </c>
    </row>
    <row r="136" ht="19" customHeight="1" spans="1:3">
      <c r="A136" s="10">
        <v>204</v>
      </c>
      <c r="B136" s="8" t="s">
        <v>94</v>
      </c>
      <c r="C136" s="9">
        <f>C137+C139+C144+C148+C153+C164</f>
        <v>69796</v>
      </c>
    </row>
    <row r="137" ht="19" customHeight="1" spans="1:3">
      <c r="A137" s="10">
        <v>20401</v>
      </c>
      <c r="B137" s="8" t="s">
        <v>95</v>
      </c>
      <c r="C137" s="9">
        <f>SUM(C138:C138)</f>
        <v>70</v>
      </c>
    </row>
    <row r="138" ht="19" customHeight="1" spans="1:3">
      <c r="A138" s="10">
        <v>2040101</v>
      </c>
      <c r="B138" s="11" t="s">
        <v>96</v>
      </c>
      <c r="C138" s="9">
        <v>70</v>
      </c>
    </row>
    <row r="139" ht="19" customHeight="1" spans="1:3">
      <c r="A139" s="10">
        <v>20402</v>
      </c>
      <c r="B139" s="8" t="s">
        <v>97</v>
      </c>
      <c r="C139" s="9">
        <f>SUM(C140:C143)</f>
        <v>51770</v>
      </c>
    </row>
    <row r="140" ht="19" customHeight="1" spans="1:3">
      <c r="A140" s="10">
        <v>2040201</v>
      </c>
      <c r="B140" s="11" t="s">
        <v>9</v>
      </c>
      <c r="C140" s="9">
        <v>33280</v>
      </c>
    </row>
    <row r="141" ht="19" customHeight="1" spans="1:3">
      <c r="A141" s="10">
        <v>2040202</v>
      </c>
      <c r="B141" s="11" t="s">
        <v>10</v>
      </c>
      <c r="C141" s="9">
        <v>500</v>
      </c>
    </row>
    <row r="142" ht="19" customHeight="1" spans="1:3">
      <c r="A142" s="10">
        <v>2040220</v>
      </c>
      <c r="B142" s="11" t="s">
        <v>98</v>
      </c>
      <c r="C142" s="9">
        <v>8514</v>
      </c>
    </row>
    <row r="143" ht="19" customHeight="1" spans="1:3">
      <c r="A143" s="10">
        <v>2040299</v>
      </c>
      <c r="B143" s="11" t="s">
        <v>99</v>
      </c>
      <c r="C143" s="9">
        <v>9476</v>
      </c>
    </row>
    <row r="144" ht="19" customHeight="1" spans="1:3">
      <c r="A144" s="10">
        <v>20404</v>
      </c>
      <c r="B144" s="8" t="s">
        <v>100</v>
      </c>
      <c r="C144" s="9">
        <f>SUM(C145:C147)</f>
        <v>3652</v>
      </c>
    </row>
    <row r="145" ht="19" customHeight="1" spans="1:3">
      <c r="A145" s="10">
        <v>2040401</v>
      </c>
      <c r="B145" s="11" t="s">
        <v>9</v>
      </c>
      <c r="C145" s="9">
        <v>2791</v>
      </c>
    </row>
    <row r="146" ht="19" customHeight="1" spans="1:3">
      <c r="A146" s="10">
        <v>2040402</v>
      </c>
      <c r="B146" s="11" t="s">
        <v>10</v>
      </c>
      <c r="C146" s="9">
        <v>557</v>
      </c>
    </row>
    <row r="147" ht="19" customHeight="1" spans="1:3">
      <c r="A147" s="10">
        <v>2040499</v>
      </c>
      <c r="B147" s="11" t="s">
        <v>101</v>
      </c>
      <c r="C147" s="9">
        <v>304</v>
      </c>
    </row>
    <row r="148" ht="19" customHeight="1" spans="1:3">
      <c r="A148" s="10">
        <v>20405</v>
      </c>
      <c r="B148" s="8" t="s">
        <v>102</v>
      </c>
      <c r="C148" s="9">
        <f>SUM(C149:C152)</f>
        <v>10337</v>
      </c>
    </row>
    <row r="149" ht="19" customHeight="1" spans="1:3">
      <c r="A149" s="10">
        <v>2040501</v>
      </c>
      <c r="B149" s="11" t="s">
        <v>9</v>
      </c>
      <c r="C149" s="9">
        <v>6548</v>
      </c>
    </row>
    <row r="150" ht="19" customHeight="1" spans="1:3">
      <c r="A150" s="10">
        <v>2040502</v>
      </c>
      <c r="B150" s="11" t="s">
        <v>10</v>
      </c>
      <c r="C150" s="9">
        <v>1368</v>
      </c>
    </row>
    <row r="151" ht="19" customHeight="1" spans="1:3">
      <c r="A151" s="10">
        <v>2040504</v>
      </c>
      <c r="B151" s="11" t="s">
        <v>103</v>
      </c>
      <c r="C151" s="9">
        <v>275</v>
      </c>
    </row>
    <row r="152" ht="19" customHeight="1" spans="1:3">
      <c r="A152" s="10">
        <v>2040599</v>
      </c>
      <c r="B152" s="11" t="s">
        <v>104</v>
      </c>
      <c r="C152" s="9">
        <v>2146</v>
      </c>
    </row>
    <row r="153" ht="19" customHeight="1" spans="1:3">
      <c r="A153" s="10">
        <v>20406</v>
      </c>
      <c r="B153" s="8" t="s">
        <v>105</v>
      </c>
      <c r="C153" s="9">
        <f>SUM(C154:C163)</f>
        <v>2786</v>
      </c>
    </row>
    <row r="154" ht="19" customHeight="1" spans="1:3">
      <c r="A154" s="10">
        <v>2040601</v>
      </c>
      <c r="B154" s="11" t="s">
        <v>9</v>
      </c>
      <c r="C154" s="9">
        <v>1122</v>
      </c>
    </row>
    <row r="155" ht="19" customHeight="1" spans="1:3">
      <c r="A155" s="10">
        <v>2040603</v>
      </c>
      <c r="B155" s="11" t="s">
        <v>76</v>
      </c>
      <c r="C155" s="9">
        <v>25</v>
      </c>
    </row>
    <row r="156" ht="19" customHeight="1" spans="1:3">
      <c r="A156" s="10">
        <v>2040604</v>
      </c>
      <c r="B156" s="11" t="s">
        <v>106</v>
      </c>
      <c r="C156" s="9">
        <v>547</v>
      </c>
    </row>
    <row r="157" ht="19" customHeight="1" spans="1:3">
      <c r="A157" s="10">
        <v>2040605</v>
      </c>
      <c r="B157" s="11" t="s">
        <v>107</v>
      </c>
      <c r="C157" s="9">
        <v>97</v>
      </c>
    </row>
    <row r="158" ht="19" customHeight="1" spans="1:3">
      <c r="A158" s="10">
        <v>2040606</v>
      </c>
      <c r="B158" s="11" t="s">
        <v>108</v>
      </c>
      <c r="C158" s="9">
        <v>188</v>
      </c>
    </row>
    <row r="159" ht="19" customHeight="1" spans="1:3">
      <c r="A159" s="10">
        <v>2040607</v>
      </c>
      <c r="B159" s="11" t="s">
        <v>109</v>
      </c>
      <c r="C159" s="9">
        <v>341</v>
      </c>
    </row>
    <row r="160" ht="19" customHeight="1" spans="1:3">
      <c r="A160" s="10">
        <v>2040610</v>
      </c>
      <c r="B160" s="11" t="s">
        <v>110</v>
      </c>
      <c r="C160" s="9">
        <v>216</v>
      </c>
    </row>
    <row r="161" ht="19" customHeight="1" spans="1:3">
      <c r="A161" s="10">
        <v>2040612</v>
      </c>
      <c r="B161" s="11" t="s">
        <v>111</v>
      </c>
      <c r="C161" s="9">
        <v>35</v>
      </c>
    </row>
    <row r="162" ht="19" customHeight="1" spans="1:3">
      <c r="A162" s="10">
        <v>2040613</v>
      </c>
      <c r="B162" s="11" t="s">
        <v>37</v>
      </c>
      <c r="C162" s="9">
        <v>43</v>
      </c>
    </row>
    <row r="163" ht="19" customHeight="1" spans="1:3">
      <c r="A163" s="10">
        <v>2040699</v>
      </c>
      <c r="B163" s="11" t="s">
        <v>112</v>
      </c>
      <c r="C163" s="9">
        <v>172</v>
      </c>
    </row>
    <row r="164" ht="19" customHeight="1" spans="1:3">
      <c r="A164" s="10">
        <v>20499</v>
      </c>
      <c r="B164" s="8" t="s">
        <v>113</v>
      </c>
      <c r="C164" s="9">
        <f>C165+C166</f>
        <v>1181</v>
      </c>
    </row>
    <row r="165" ht="19" customHeight="1" spans="1:3">
      <c r="A165" s="10">
        <v>2049902</v>
      </c>
      <c r="B165" s="11" t="s">
        <v>114</v>
      </c>
      <c r="C165" s="9">
        <v>14</v>
      </c>
    </row>
    <row r="166" ht="19" customHeight="1" spans="1:3">
      <c r="A166" s="10">
        <v>2049999</v>
      </c>
      <c r="B166" s="11" t="s">
        <v>115</v>
      </c>
      <c r="C166" s="9">
        <v>1167</v>
      </c>
    </row>
    <row r="167" ht="19" customHeight="1" spans="1:3">
      <c r="A167" s="10">
        <v>205</v>
      </c>
      <c r="B167" s="8" t="s">
        <v>116</v>
      </c>
      <c r="C167" s="9">
        <f>C168+C171+C178+C183+C185+C189+C191</f>
        <v>305916</v>
      </c>
    </row>
    <row r="168" ht="19" customHeight="1" spans="1:3">
      <c r="A168" s="10">
        <v>20501</v>
      </c>
      <c r="B168" s="8" t="s">
        <v>117</v>
      </c>
      <c r="C168" s="9">
        <f>SUM(C169:C170)</f>
        <v>3799</v>
      </c>
    </row>
    <row r="169" ht="19" customHeight="1" spans="1:3">
      <c r="A169" s="10">
        <v>2050101</v>
      </c>
      <c r="B169" s="11" t="s">
        <v>9</v>
      </c>
      <c r="C169" s="9">
        <v>1644</v>
      </c>
    </row>
    <row r="170" ht="19" customHeight="1" spans="1:3">
      <c r="A170" s="10">
        <v>2050199</v>
      </c>
      <c r="B170" s="11" t="s">
        <v>118</v>
      </c>
      <c r="C170" s="9">
        <v>2155</v>
      </c>
    </row>
    <row r="171" ht="19" customHeight="1" spans="1:3">
      <c r="A171" s="10">
        <v>20502</v>
      </c>
      <c r="B171" s="8" t="s">
        <v>119</v>
      </c>
      <c r="C171" s="9">
        <f>SUM(C172:C177)</f>
        <v>260892</v>
      </c>
    </row>
    <row r="172" ht="19" customHeight="1" spans="1:3">
      <c r="A172" s="10">
        <v>2050201</v>
      </c>
      <c r="B172" s="11" t="s">
        <v>120</v>
      </c>
      <c r="C172" s="9">
        <v>24564</v>
      </c>
    </row>
    <row r="173" ht="19" customHeight="1" spans="1:3">
      <c r="A173" s="10">
        <v>2050202</v>
      </c>
      <c r="B173" s="11" t="s">
        <v>121</v>
      </c>
      <c r="C173" s="9">
        <v>106747</v>
      </c>
    </row>
    <row r="174" ht="19" customHeight="1" spans="1:3">
      <c r="A174" s="10">
        <v>2050203</v>
      </c>
      <c r="B174" s="11" t="s">
        <v>122</v>
      </c>
      <c r="C174" s="9">
        <v>62263</v>
      </c>
    </row>
    <row r="175" ht="19" customHeight="1" spans="1:3">
      <c r="A175" s="10">
        <v>2050204</v>
      </c>
      <c r="B175" s="11" t="s">
        <v>123</v>
      </c>
      <c r="C175" s="9">
        <v>47710</v>
      </c>
    </row>
    <row r="176" ht="19" customHeight="1" spans="1:3">
      <c r="A176" s="10">
        <v>2050205</v>
      </c>
      <c r="B176" s="11" t="s">
        <v>124</v>
      </c>
      <c r="C176" s="9">
        <v>31</v>
      </c>
    </row>
    <row r="177" ht="19" customHeight="1" spans="1:3">
      <c r="A177" s="10">
        <v>2050299</v>
      </c>
      <c r="B177" s="11" t="s">
        <v>125</v>
      </c>
      <c r="C177" s="9">
        <v>19577</v>
      </c>
    </row>
    <row r="178" ht="19" customHeight="1" spans="1:3">
      <c r="A178" s="10">
        <v>20503</v>
      </c>
      <c r="B178" s="8" t="s">
        <v>126</v>
      </c>
      <c r="C178" s="9">
        <f>SUM(C179:C182)</f>
        <v>20435</v>
      </c>
    </row>
    <row r="179" ht="19" customHeight="1" spans="1:3">
      <c r="A179" s="10">
        <v>2050302</v>
      </c>
      <c r="B179" s="11" t="s">
        <v>127</v>
      </c>
      <c r="C179" s="9">
        <v>3218</v>
      </c>
    </row>
    <row r="180" ht="19" customHeight="1" spans="1:3">
      <c r="A180" s="10">
        <v>2050303</v>
      </c>
      <c r="B180" s="11" t="s">
        <v>128</v>
      </c>
      <c r="C180" s="9">
        <v>9399</v>
      </c>
    </row>
    <row r="181" ht="19" customHeight="1" spans="1:3">
      <c r="A181" s="10">
        <v>2050305</v>
      </c>
      <c r="B181" s="11" t="s">
        <v>129</v>
      </c>
      <c r="C181" s="9">
        <v>7446</v>
      </c>
    </row>
    <row r="182" ht="19" customHeight="1" spans="1:3">
      <c r="A182" s="10">
        <v>2050399</v>
      </c>
      <c r="B182" s="11" t="s">
        <v>130</v>
      </c>
      <c r="C182" s="9">
        <v>372</v>
      </c>
    </row>
    <row r="183" ht="19" customHeight="1" spans="1:3">
      <c r="A183" s="10">
        <v>20507</v>
      </c>
      <c r="B183" s="8" t="s">
        <v>131</v>
      </c>
      <c r="C183" s="9">
        <f>SUM(C184:C184)</f>
        <v>1243</v>
      </c>
    </row>
    <row r="184" ht="19" customHeight="1" spans="1:3">
      <c r="A184" s="10">
        <v>2050701</v>
      </c>
      <c r="B184" s="11" t="s">
        <v>132</v>
      </c>
      <c r="C184" s="9">
        <v>1243</v>
      </c>
    </row>
    <row r="185" ht="19" customHeight="1" spans="1:3">
      <c r="A185" s="10">
        <v>20508</v>
      </c>
      <c r="B185" s="8" t="s">
        <v>133</v>
      </c>
      <c r="C185" s="9">
        <f>SUM(C186:C188)</f>
        <v>2315</v>
      </c>
    </row>
    <row r="186" ht="19" customHeight="1" spans="1:3">
      <c r="A186" s="10">
        <v>2050801</v>
      </c>
      <c r="B186" s="11" t="s">
        <v>134</v>
      </c>
      <c r="C186" s="9">
        <v>850</v>
      </c>
    </row>
    <row r="187" ht="19" customHeight="1" spans="1:3">
      <c r="A187" s="10">
        <v>2050802</v>
      </c>
      <c r="B187" s="11" t="s">
        <v>135</v>
      </c>
      <c r="C187" s="9">
        <v>1454</v>
      </c>
    </row>
    <row r="188" ht="19" customHeight="1" spans="1:3">
      <c r="A188" s="10">
        <v>2050899</v>
      </c>
      <c r="B188" s="11" t="s">
        <v>136</v>
      </c>
      <c r="C188" s="9">
        <v>11</v>
      </c>
    </row>
    <row r="189" ht="19" customHeight="1" spans="1:3">
      <c r="A189" s="10">
        <v>20509</v>
      </c>
      <c r="B189" s="8" t="s">
        <v>137</v>
      </c>
      <c r="C189" s="9">
        <f>SUM(C190:C190)</f>
        <v>9178</v>
      </c>
    </row>
    <row r="190" ht="19" customHeight="1" spans="1:3">
      <c r="A190" s="10">
        <v>2050999</v>
      </c>
      <c r="B190" s="11" t="s">
        <v>138</v>
      </c>
      <c r="C190" s="9">
        <v>9178</v>
      </c>
    </row>
    <row r="191" ht="19" customHeight="1" spans="1:3">
      <c r="A191" s="10">
        <v>20599</v>
      </c>
      <c r="B191" s="8" t="s">
        <v>139</v>
      </c>
      <c r="C191" s="9">
        <f>C192</f>
        <v>8054</v>
      </c>
    </row>
    <row r="192" ht="19" customHeight="1" spans="1:3">
      <c r="A192" s="10">
        <v>2059999</v>
      </c>
      <c r="B192" s="11" t="s">
        <v>140</v>
      </c>
      <c r="C192" s="9">
        <v>8054</v>
      </c>
    </row>
    <row r="193" ht="19" customHeight="1" spans="1:3">
      <c r="A193" s="10">
        <v>206</v>
      </c>
      <c r="B193" s="8" t="s">
        <v>141</v>
      </c>
      <c r="C193" s="9">
        <f>SUM(C194,C198,C200,C202,C204,C206,C209)</f>
        <v>14901</v>
      </c>
    </row>
    <row r="194" ht="19" customHeight="1" spans="1:3">
      <c r="A194" s="10">
        <v>20601</v>
      </c>
      <c r="B194" s="8" t="s">
        <v>142</v>
      </c>
      <c r="C194" s="9">
        <f>SUM(C195:C197)</f>
        <v>883</v>
      </c>
    </row>
    <row r="195" ht="19" customHeight="1" spans="1:3">
      <c r="A195" s="10">
        <v>2060101</v>
      </c>
      <c r="B195" s="11" t="s">
        <v>9</v>
      </c>
      <c r="C195" s="9">
        <v>370</v>
      </c>
    </row>
    <row r="196" ht="19" customHeight="1" spans="1:3">
      <c r="A196" s="10">
        <v>2060102</v>
      </c>
      <c r="B196" s="11" t="s">
        <v>10</v>
      </c>
      <c r="C196" s="9">
        <v>49</v>
      </c>
    </row>
    <row r="197" ht="19" customHeight="1" spans="1:3">
      <c r="A197" s="10">
        <v>2060199</v>
      </c>
      <c r="B197" s="11" t="s">
        <v>143</v>
      </c>
      <c r="C197" s="9">
        <v>464</v>
      </c>
    </row>
    <row r="198" ht="19" customHeight="1" spans="1:3">
      <c r="A198" s="10">
        <v>20602</v>
      </c>
      <c r="B198" s="8" t="s">
        <v>144</v>
      </c>
      <c r="C198" s="9">
        <f>SUM(C199:C199)</f>
        <v>1351</v>
      </c>
    </row>
    <row r="199" ht="19" customHeight="1" spans="1:3">
      <c r="A199" s="10">
        <v>2060208</v>
      </c>
      <c r="B199" s="11" t="s">
        <v>145</v>
      </c>
      <c r="C199" s="9">
        <v>1351</v>
      </c>
    </row>
    <row r="200" ht="19" customHeight="1" spans="1:3">
      <c r="A200" s="10">
        <v>20603</v>
      </c>
      <c r="B200" s="8" t="s">
        <v>146</v>
      </c>
      <c r="C200" s="9">
        <f>SUM(C201:C201)</f>
        <v>1525</v>
      </c>
    </row>
    <row r="201" ht="19" customHeight="1" spans="1:3">
      <c r="A201" s="10">
        <v>2060399</v>
      </c>
      <c r="B201" s="11" t="s">
        <v>147</v>
      </c>
      <c r="C201" s="9">
        <v>1525</v>
      </c>
    </row>
    <row r="202" ht="19" customHeight="1" spans="1:3">
      <c r="A202" s="10">
        <v>20604</v>
      </c>
      <c r="B202" s="8" t="s">
        <v>148</v>
      </c>
      <c r="C202" s="9">
        <f>SUM(C203:C203)</f>
        <v>9265</v>
      </c>
    </row>
    <row r="203" ht="19" customHeight="1" spans="1:3">
      <c r="A203" s="10">
        <v>2060499</v>
      </c>
      <c r="B203" s="11" t="s">
        <v>149</v>
      </c>
      <c r="C203" s="9">
        <v>9265</v>
      </c>
    </row>
    <row r="204" ht="19" customHeight="1" spans="1:3">
      <c r="A204" s="10">
        <v>20606</v>
      </c>
      <c r="B204" s="8" t="s">
        <v>150</v>
      </c>
      <c r="C204" s="9">
        <f>SUM(C205:C205)</f>
        <v>25</v>
      </c>
    </row>
    <row r="205" ht="19" customHeight="1" spans="1:3">
      <c r="A205" s="10">
        <v>2060602</v>
      </c>
      <c r="B205" s="11" t="s">
        <v>151</v>
      </c>
      <c r="C205" s="9">
        <v>25</v>
      </c>
    </row>
    <row r="206" ht="19" customHeight="1" spans="1:3">
      <c r="A206" s="10">
        <v>20607</v>
      </c>
      <c r="B206" s="8" t="s">
        <v>152</v>
      </c>
      <c r="C206" s="9">
        <f>SUM(C207:C208)</f>
        <v>401</v>
      </c>
    </row>
    <row r="207" ht="19" customHeight="1" spans="1:3">
      <c r="A207" s="10">
        <v>2060701</v>
      </c>
      <c r="B207" s="11" t="s">
        <v>153</v>
      </c>
      <c r="C207" s="9">
        <v>265</v>
      </c>
    </row>
    <row r="208" ht="19" customHeight="1" spans="1:3">
      <c r="A208" s="10">
        <v>2060702</v>
      </c>
      <c r="B208" s="11" t="s">
        <v>154</v>
      </c>
      <c r="C208" s="9">
        <v>136</v>
      </c>
    </row>
    <row r="209" ht="19" customHeight="1" spans="1:3">
      <c r="A209" s="10">
        <v>20699</v>
      </c>
      <c r="B209" s="8" t="s">
        <v>155</v>
      </c>
      <c r="C209" s="9">
        <f>SUM(C210:C211)</f>
        <v>1451</v>
      </c>
    </row>
    <row r="210" ht="19" customHeight="1" spans="1:3">
      <c r="A210" s="10">
        <v>2069901</v>
      </c>
      <c r="B210" s="11" t="s">
        <v>156</v>
      </c>
      <c r="C210" s="9">
        <v>300</v>
      </c>
    </row>
    <row r="211" ht="19" customHeight="1" spans="1:3">
      <c r="A211" s="10">
        <v>2069999</v>
      </c>
      <c r="B211" s="11" t="s">
        <v>157</v>
      </c>
      <c r="C211" s="9">
        <v>1151</v>
      </c>
    </row>
    <row r="212" ht="19" customHeight="1" spans="1:3">
      <c r="A212" s="10">
        <v>207</v>
      </c>
      <c r="B212" s="8" t="s">
        <v>158</v>
      </c>
      <c r="C212" s="9">
        <f>SUM(C213,C225,C231,C235,C238)</f>
        <v>20683</v>
      </c>
    </row>
    <row r="213" ht="19" customHeight="1" spans="1:3">
      <c r="A213" s="10">
        <v>20701</v>
      </c>
      <c r="B213" s="8" t="s">
        <v>159</v>
      </c>
      <c r="C213" s="9">
        <f>SUM(C214:C224)</f>
        <v>10354</v>
      </c>
    </row>
    <row r="214" ht="19" customHeight="1" spans="1:3">
      <c r="A214" s="10">
        <v>2070101</v>
      </c>
      <c r="B214" s="11" t="s">
        <v>9</v>
      </c>
      <c r="C214" s="9">
        <v>1108</v>
      </c>
    </row>
    <row r="215" ht="19" customHeight="1" spans="1:3">
      <c r="A215" s="10">
        <v>2070102</v>
      </c>
      <c r="B215" s="11" t="s">
        <v>10</v>
      </c>
      <c r="C215" s="9">
        <v>400</v>
      </c>
    </row>
    <row r="216" ht="19" customHeight="1" spans="1:3">
      <c r="A216" s="10">
        <v>2070104</v>
      </c>
      <c r="B216" s="11" t="s">
        <v>160</v>
      </c>
      <c r="C216" s="9">
        <v>589</v>
      </c>
    </row>
    <row r="217" ht="19" customHeight="1" spans="1:3">
      <c r="A217" s="10">
        <v>2070106</v>
      </c>
      <c r="B217" s="11" t="s">
        <v>161</v>
      </c>
      <c r="C217" s="9">
        <v>1682</v>
      </c>
    </row>
    <row r="218" ht="19" customHeight="1" spans="1:3">
      <c r="A218" s="10">
        <v>2070107</v>
      </c>
      <c r="B218" s="11" t="s">
        <v>162</v>
      </c>
      <c r="C218" s="9">
        <v>848</v>
      </c>
    </row>
    <row r="219" ht="19" customHeight="1" spans="1:3">
      <c r="A219" s="10">
        <v>2070108</v>
      </c>
      <c r="B219" s="11" t="s">
        <v>163</v>
      </c>
      <c r="C219" s="9">
        <v>158</v>
      </c>
    </row>
    <row r="220" ht="19" customHeight="1" spans="1:3">
      <c r="A220" s="10">
        <v>2070109</v>
      </c>
      <c r="B220" s="11" t="s">
        <v>164</v>
      </c>
      <c r="C220" s="9">
        <v>2006</v>
      </c>
    </row>
    <row r="221" ht="19" customHeight="1" spans="1:3">
      <c r="A221" s="10">
        <v>2070111</v>
      </c>
      <c r="B221" s="11" t="s">
        <v>165</v>
      </c>
      <c r="C221" s="9">
        <v>321</v>
      </c>
    </row>
    <row r="222" ht="19" customHeight="1" spans="1:3">
      <c r="A222" s="10">
        <v>2070112</v>
      </c>
      <c r="B222" s="11" t="s">
        <v>166</v>
      </c>
      <c r="C222" s="9">
        <v>36</v>
      </c>
    </row>
    <row r="223" ht="19" customHeight="1" spans="1:3">
      <c r="A223" s="10">
        <v>2070114</v>
      </c>
      <c r="B223" s="11" t="s">
        <v>167</v>
      </c>
      <c r="C223" s="9">
        <v>287</v>
      </c>
    </row>
    <row r="224" ht="19" customHeight="1" spans="1:3">
      <c r="A224" s="10">
        <v>2070199</v>
      </c>
      <c r="B224" s="11" t="s">
        <v>168</v>
      </c>
      <c r="C224" s="9">
        <v>2919</v>
      </c>
    </row>
    <row r="225" ht="19" customHeight="1" spans="1:3">
      <c r="A225" s="10">
        <v>20702</v>
      </c>
      <c r="B225" s="8" t="s">
        <v>169</v>
      </c>
      <c r="C225" s="9">
        <f>SUM(C226:C230)</f>
        <v>2097</v>
      </c>
    </row>
    <row r="226" ht="19" customHeight="1" spans="1:3">
      <c r="A226" s="10">
        <v>2070201</v>
      </c>
      <c r="B226" s="11" t="s">
        <v>9</v>
      </c>
      <c r="C226" s="9">
        <v>3</v>
      </c>
    </row>
    <row r="227" ht="19" customHeight="1" spans="1:3">
      <c r="A227" s="10">
        <v>2070204</v>
      </c>
      <c r="B227" s="11" t="s">
        <v>170</v>
      </c>
      <c r="C227" s="9">
        <v>1240</v>
      </c>
    </row>
    <row r="228" ht="19" customHeight="1" spans="1:3">
      <c r="A228" s="10">
        <v>2070205</v>
      </c>
      <c r="B228" s="11" t="s">
        <v>171</v>
      </c>
      <c r="C228" s="9">
        <v>823</v>
      </c>
    </row>
    <row r="229" ht="19" customHeight="1" spans="1:3">
      <c r="A229" s="10">
        <v>2070206</v>
      </c>
      <c r="B229" s="11" t="s">
        <v>172</v>
      </c>
      <c r="C229" s="9">
        <v>30</v>
      </c>
    </row>
    <row r="230" ht="19" customHeight="1" spans="1:3">
      <c r="A230" s="10">
        <v>2070299</v>
      </c>
      <c r="B230" s="11" t="s">
        <v>173</v>
      </c>
      <c r="C230" s="9">
        <v>1</v>
      </c>
    </row>
    <row r="231" ht="19" customHeight="1" spans="1:3">
      <c r="A231" s="10">
        <v>20703</v>
      </c>
      <c r="B231" s="8" t="s">
        <v>174</v>
      </c>
      <c r="C231" s="9">
        <f>SUM(C232:C234)</f>
        <v>578</v>
      </c>
    </row>
    <row r="232" ht="19" customHeight="1" spans="1:3">
      <c r="A232" s="10">
        <v>2070304</v>
      </c>
      <c r="B232" s="11" t="s">
        <v>175</v>
      </c>
      <c r="C232" s="9">
        <v>65</v>
      </c>
    </row>
    <row r="233" ht="19" customHeight="1" spans="1:3">
      <c r="A233" s="10">
        <v>2070307</v>
      </c>
      <c r="B233" s="11" t="s">
        <v>176</v>
      </c>
      <c r="C233" s="9">
        <v>20</v>
      </c>
    </row>
    <row r="234" ht="19" customHeight="1" spans="1:3">
      <c r="A234" s="10">
        <v>2070399</v>
      </c>
      <c r="B234" s="11" t="s">
        <v>177</v>
      </c>
      <c r="C234" s="9">
        <v>493</v>
      </c>
    </row>
    <row r="235" ht="19" customHeight="1" spans="1:3">
      <c r="A235" s="10">
        <v>20708</v>
      </c>
      <c r="B235" s="8" t="s">
        <v>178</v>
      </c>
      <c r="C235" s="9">
        <f>SUM(C236:C237)</f>
        <v>618</v>
      </c>
    </row>
    <row r="236" ht="19" customHeight="1" spans="1:3">
      <c r="A236" s="10">
        <v>2070801</v>
      </c>
      <c r="B236" s="11" t="s">
        <v>9</v>
      </c>
      <c r="C236" s="9">
        <v>18</v>
      </c>
    </row>
    <row r="237" ht="19" customHeight="1" spans="1:3">
      <c r="A237" s="10">
        <v>2070899</v>
      </c>
      <c r="B237" s="11" t="s">
        <v>179</v>
      </c>
      <c r="C237" s="9">
        <v>600</v>
      </c>
    </row>
    <row r="238" ht="19" customHeight="1" spans="1:3">
      <c r="A238" s="10">
        <v>20799</v>
      </c>
      <c r="B238" s="8" t="s">
        <v>180</v>
      </c>
      <c r="C238" s="9">
        <f>SUM(C239:C240)</f>
        <v>7036</v>
      </c>
    </row>
    <row r="239" ht="19" customHeight="1" spans="1:3">
      <c r="A239" s="10">
        <v>2079903</v>
      </c>
      <c r="B239" s="11" t="s">
        <v>181</v>
      </c>
      <c r="C239" s="9">
        <v>67</v>
      </c>
    </row>
    <row r="240" ht="19" customHeight="1" spans="1:3">
      <c r="A240" s="10">
        <v>2079999</v>
      </c>
      <c r="B240" s="11" t="s">
        <v>182</v>
      </c>
      <c r="C240" s="9">
        <v>6969</v>
      </c>
    </row>
    <row r="241" ht="19" customHeight="1" spans="1:3">
      <c r="A241" s="10">
        <v>208</v>
      </c>
      <c r="B241" s="8" t="s">
        <v>183</v>
      </c>
      <c r="C241" s="9">
        <f>C242+C250+C257+C264+C266+C270+C277+C283+C289+C294+C296+C299+0+C301+C303+0+C306+C311+C313</f>
        <v>267272</v>
      </c>
    </row>
    <row r="242" ht="19" customHeight="1" spans="1:3">
      <c r="A242" s="10">
        <v>20801</v>
      </c>
      <c r="B242" s="8" t="s">
        <v>184</v>
      </c>
      <c r="C242" s="9">
        <f>SUM(C243:C249)</f>
        <v>24852</v>
      </c>
    </row>
    <row r="243" ht="19" customHeight="1" spans="1:3">
      <c r="A243" s="10">
        <v>2080101</v>
      </c>
      <c r="B243" s="11" t="s">
        <v>9</v>
      </c>
      <c r="C243" s="9">
        <v>2350</v>
      </c>
    </row>
    <row r="244" ht="19" customHeight="1" spans="1:3">
      <c r="A244" s="10">
        <v>2080102</v>
      </c>
      <c r="B244" s="11" t="s">
        <v>10</v>
      </c>
      <c r="C244" s="9">
        <v>182</v>
      </c>
    </row>
    <row r="245" ht="19" customHeight="1" spans="1:3">
      <c r="A245" s="10">
        <v>2080104</v>
      </c>
      <c r="B245" s="11" t="s">
        <v>185</v>
      </c>
      <c r="C245" s="9">
        <v>84</v>
      </c>
    </row>
    <row r="246" ht="19" customHeight="1" spans="1:3">
      <c r="A246" s="10">
        <v>2080106</v>
      </c>
      <c r="B246" s="11" t="s">
        <v>186</v>
      </c>
      <c r="C246" s="9">
        <v>224</v>
      </c>
    </row>
    <row r="247" ht="19" customHeight="1" spans="1:3">
      <c r="A247" s="10">
        <v>2080107</v>
      </c>
      <c r="B247" s="11" t="s">
        <v>187</v>
      </c>
      <c r="C247" s="9">
        <v>19622</v>
      </c>
    </row>
    <row r="248" ht="19" customHeight="1" spans="1:3">
      <c r="A248" s="10">
        <v>2080110</v>
      </c>
      <c r="B248" s="11" t="s">
        <v>188</v>
      </c>
      <c r="C248" s="9">
        <v>37</v>
      </c>
    </row>
    <row r="249" ht="19" customHeight="1" spans="1:3">
      <c r="A249" s="10">
        <v>2080199</v>
      </c>
      <c r="B249" s="11" t="s">
        <v>189</v>
      </c>
      <c r="C249" s="9">
        <v>2353</v>
      </c>
    </row>
    <row r="250" ht="19" customHeight="1" spans="1:3">
      <c r="A250" s="10">
        <v>20802</v>
      </c>
      <c r="B250" s="8" t="s">
        <v>190</v>
      </c>
      <c r="C250" s="9">
        <f>SUM(C251:C256)</f>
        <v>2755</v>
      </c>
    </row>
    <row r="251" ht="19" customHeight="1" spans="1:3">
      <c r="A251" s="10">
        <v>2080201</v>
      </c>
      <c r="B251" s="11" t="s">
        <v>9</v>
      </c>
      <c r="C251" s="9">
        <v>688</v>
      </c>
    </row>
    <row r="252" ht="19" customHeight="1" spans="1:3">
      <c r="A252" s="10">
        <v>2080202</v>
      </c>
      <c r="B252" s="11" t="s">
        <v>10</v>
      </c>
      <c r="C252" s="9">
        <v>13</v>
      </c>
    </row>
    <row r="253" ht="19" customHeight="1" spans="1:3">
      <c r="A253" s="10">
        <v>2080206</v>
      </c>
      <c r="B253" s="11" t="s">
        <v>191</v>
      </c>
      <c r="C253" s="9">
        <v>684</v>
      </c>
    </row>
    <row r="254" ht="19" customHeight="1" spans="1:3">
      <c r="A254" s="10">
        <v>2080207</v>
      </c>
      <c r="B254" s="11" t="s">
        <v>192</v>
      </c>
      <c r="C254" s="9">
        <v>42</v>
      </c>
    </row>
    <row r="255" ht="19" customHeight="1" spans="1:3">
      <c r="A255" s="10">
        <v>2080208</v>
      </c>
      <c r="B255" s="11" t="s">
        <v>193</v>
      </c>
      <c r="C255" s="9">
        <v>67</v>
      </c>
    </row>
    <row r="256" ht="19" customHeight="1" spans="1:3">
      <c r="A256" s="10">
        <v>2080299</v>
      </c>
      <c r="B256" s="11" t="s">
        <v>194</v>
      </c>
      <c r="C256" s="9">
        <v>1261</v>
      </c>
    </row>
    <row r="257" ht="19" customHeight="1" spans="1:3">
      <c r="A257" s="10">
        <v>20805</v>
      </c>
      <c r="B257" s="8" t="s">
        <v>195</v>
      </c>
      <c r="C257" s="9">
        <f>SUM(C258:C263)</f>
        <v>51628</v>
      </c>
    </row>
    <row r="258" ht="19" customHeight="1" spans="1:3">
      <c r="A258" s="10">
        <v>2080501</v>
      </c>
      <c r="B258" s="11" t="s">
        <v>196</v>
      </c>
      <c r="C258" s="9">
        <v>603</v>
      </c>
    </row>
    <row r="259" ht="19" customHeight="1" spans="1:3">
      <c r="A259" s="10">
        <v>2080502</v>
      </c>
      <c r="B259" s="11" t="s">
        <v>197</v>
      </c>
      <c r="C259" s="9">
        <v>494</v>
      </c>
    </row>
    <row r="260" ht="19" customHeight="1" spans="1:3">
      <c r="A260" s="10">
        <v>2080505</v>
      </c>
      <c r="B260" s="11" t="s">
        <v>198</v>
      </c>
      <c r="C260" s="9">
        <v>26390</v>
      </c>
    </row>
    <row r="261" ht="19" customHeight="1" spans="1:3">
      <c r="A261" s="10">
        <v>2080506</v>
      </c>
      <c r="B261" s="11" t="s">
        <v>199</v>
      </c>
      <c r="C261" s="9">
        <v>13076</v>
      </c>
    </row>
    <row r="262" ht="19" customHeight="1" spans="1:3">
      <c r="A262" s="10">
        <v>2080507</v>
      </c>
      <c r="B262" s="11" t="s">
        <v>200</v>
      </c>
      <c r="C262" s="9">
        <v>460</v>
      </c>
    </row>
    <row r="263" ht="19" customHeight="1" spans="1:3">
      <c r="A263" s="10">
        <v>2080508</v>
      </c>
      <c r="B263" s="11" t="s">
        <v>201</v>
      </c>
      <c r="C263" s="9">
        <v>10605</v>
      </c>
    </row>
    <row r="264" ht="19" customHeight="1" spans="1:3">
      <c r="A264" s="10">
        <v>20807</v>
      </c>
      <c r="B264" s="8" t="s">
        <v>202</v>
      </c>
      <c r="C264" s="9">
        <f>SUM(C265:C265)</f>
        <v>2005</v>
      </c>
    </row>
    <row r="265" ht="19" customHeight="1" spans="1:3">
      <c r="A265" s="10">
        <v>2080799</v>
      </c>
      <c r="B265" s="11" t="s">
        <v>203</v>
      </c>
      <c r="C265" s="9">
        <v>2005</v>
      </c>
    </row>
    <row r="266" ht="19" customHeight="1" spans="1:3">
      <c r="A266" s="10">
        <v>20808</v>
      </c>
      <c r="B266" s="8" t="s">
        <v>204</v>
      </c>
      <c r="C266" s="9">
        <f>SUM(C267:C269)</f>
        <v>14052</v>
      </c>
    </row>
    <row r="267" ht="19" customHeight="1" spans="1:3">
      <c r="A267" s="10">
        <v>2080805</v>
      </c>
      <c r="B267" s="11" t="s">
        <v>205</v>
      </c>
      <c r="C267" s="9">
        <v>4076</v>
      </c>
    </row>
    <row r="268" ht="19" customHeight="1" spans="1:3">
      <c r="A268" s="10">
        <v>2080806</v>
      </c>
      <c r="B268" s="11" t="s">
        <v>206</v>
      </c>
      <c r="C268" s="9">
        <v>6</v>
      </c>
    </row>
    <row r="269" ht="19" customHeight="1" spans="1:3">
      <c r="A269" s="10">
        <v>2080899</v>
      </c>
      <c r="B269" s="11" t="s">
        <v>207</v>
      </c>
      <c r="C269" s="9">
        <v>9970</v>
      </c>
    </row>
    <row r="270" ht="19" customHeight="1" spans="1:3">
      <c r="A270" s="10">
        <v>20809</v>
      </c>
      <c r="B270" s="8" t="s">
        <v>208</v>
      </c>
      <c r="C270" s="9">
        <f>SUM(C271:C276)</f>
        <v>2870</v>
      </c>
    </row>
    <row r="271" ht="19" customHeight="1" spans="1:3">
      <c r="A271" s="10">
        <v>2080901</v>
      </c>
      <c r="B271" s="11" t="s">
        <v>209</v>
      </c>
      <c r="C271" s="9">
        <v>1412</v>
      </c>
    </row>
    <row r="272" ht="19" customHeight="1" spans="1:3">
      <c r="A272" s="10">
        <v>2080902</v>
      </c>
      <c r="B272" s="11" t="s">
        <v>210</v>
      </c>
      <c r="C272" s="9">
        <v>543</v>
      </c>
    </row>
    <row r="273" ht="19" customHeight="1" spans="1:3">
      <c r="A273" s="10">
        <v>2080903</v>
      </c>
      <c r="B273" s="11" t="s">
        <v>211</v>
      </c>
      <c r="C273" s="9">
        <v>98</v>
      </c>
    </row>
    <row r="274" ht="19" customHeight="1" spans="1:3">
      <c r="A274" s="10">
        <v>2080904</v>
      </c>
      <c r="B274" s="11" t="s">
        <v>212</v>
      </c>
      <c r="C274" s="9">
        <v>27</v>
      </c>
    </row>
    <row r="275" ht="19" customHeight="1" spans="1:3">
      <c r="A275" s="10">
        <v>2080905</v>
      </c>
      <c r="B275" s="11" t="s">
        <v>213</v>
      </c>
      <c r="C275" s="9">
        <v>769</v>
      </c>
    </row>
    <row r="276" ht="19" customHeight="1" spans="1:3">
      <c r="A276" s="10">
        <v>2080999</v>
      </c>
      <c r="B276" s="11" t="s">
        <v>214</v>
      </c>
      <c r="C276" s="9">
        <v>21</v>
      </c>
    </row>
    <row r="277" ht="19" customHeight="1" spans="1:3">
      <c r="A277" s="10">
        <v>20810</v>
      </c>
      <c r="B277" s="8" t="s">
        <v>215</v>
      </c>
      <c r="C277" s="9">
        <f>SUM(C278:C282)</f>
        <v>8738</v>
      </c>
    </row>
    <row r="278" ht="19" customHeight="1" spans="1:3">
      <c r="A278" s="10">
        <v>2081001</v>
      </c>
      <c r="B278" s="11" t="s">
        <v>216</v>
      </c>
      <c r="C278" s="9">
        <v>1186</v>
      </c>
    </row>
    <row r="279" ht="19" customHeight="1" spans="1:3">
      <c r="A279" s="10">
        <v>2081002</v>
      </c>
      <c r="B279" s="11" t="s">
        <v>217</v>
      </c>
      <c r="C279" s="9">
        <v>92</v>
      </c>
    </row>
    <row r="280" ht="19" customHeight="1" spans="1:3">
      <c r="A280" s="10">
        <v>2081004</v>
      </c>
      <c r="B280" s="11" t="s">
        <v>218</v>
      </c>
      <c r="C280" s="9">
        <v>1318</v>
      </c>
    </row>
    <row r="281" ht="19" customHeight="1" spans="1:3">
      <c r="A281" s="10">
        <v>2081005</v>
      </c>
      <c r="B281" s="11" t="s">
        <v>219</v>
      </c>
      <c r="C281" s="9">
        <v>275</v>
      </c>
    </row>
    <row r="282" ht="19" customHeight="1" spans="1:3">
      <c r="A282" s="10">
        <v>2081006</v>
      </c>
      <c r="B282" s="11" t="s">
        <v>220</v>
      </c>
      <c r="C282" s="9">
        <v>5867</v>
      </c>
    </row>
    <row r="283" ht="19" customHeight="1" spans="1:3">
      <c r="A283" s="10">
        <v>20811</v>
      </c>
      <c r="B283" s="8" t="s">
        <v>221</v>
      </c>
      <c r="C283" s="9">
        <f>SUM(C284:C288)</f>
        <v>7224</v>
      </c>
    </row>
    <row r="284" ht="19" customHeight="1" spans="1:3">
      <c r="A284" s="10">
        <v>2081101</v>
      </c>
      <c r="B284" s="11" t="s">
        <v>9</v>
      </c>
      <c r="C284" s="9">
        <v>227</v>
      </c>
    </row>
    <row r="285" ht="19" customHeight="1" spans="1:3">
      <c r="A285" s="10">
        <v>2081104</v>
      </c>
      <c r="B285" s="11" t="s">
        <v>222</v>
      </c>
      <c r="C285" s="9">
        <v>589</v>
      </c>
    </row>
    <row r="286" ht="19" customHeight="1" spans="1:3">
      <c r="A286" s="10">
        <v>2081105</v>
      </c>
      <c r="B286" s="11" t="s">
        <v>223</v>
      </c>
      <c r="C286" s="9">
        <v>705</v>
      </c>
    </row>
    <row r="287" ht="19" customHeight="1" spans="1:3">
      <c r="A287" s="10">
        <v>2081107</v>
      </c>
      <c r="B287" s="11" t="s">
        <v>224</v>
      </c>
      <c r="C287" s="9">
        <v>4831</v>
      </c>
    </row>
    <row r="288" ht="19" customHeight="1" spans="1:3">
      <c r="A288" s="10">
        <v>2081199</v>
      </c>
      <c r="B288" s="11" t="s">
        <v>225</v>
      </c>
      <c r="C288" s="9">
        <v>872</v>
      </c>
    </row>
    <row r="289" ht="19" customHeight="1" spans="1:3">
      <c r="A289" s="10">
        <v>20816</v>
      </c>
      <c r="B289" s="8" t="s">
        <v>226</v>
      </c>
      <c r="C289" s="9">
        <f>SUM(C290:C293)</f>
        <v>306</v>
      </c>
    </row>
    <row r="290" ht="19" customHeight="1" spans="1:3">
      <c r="A290" s="10">
        <v>2081601</v>
      </c>
      <c r="B290" s="11" t="s">
        <v>9</v>
      </c>
      <c r="C290" s="9">
        <v>154</v>
      </c>
    </row>
    <row r="291" ht="19" customHeight="1" spans="1:3">
      <c r="A291" s="10">
        <v>2081602</v>
      </c>
      <c r="B291" s="11" t="s">
        <v>10</v>
      </c>
      <c r="C291" s="9">
        <v>128</v>
      </c>
    </row>
    <row r="292" ht="19" customHeight="1" spans="1:3">
      <c r="A292" s="10">
        <v>2081603</v>
      </c>
      <c r="B292" s="11" t="s">
        <v>76</v>
      </c>
      <c r="C292" s="9">
        <v>3</v>
      </c>
    </row>
    <row r="293" ht="19" customHeight="1" spans="1:3">
      <c r="A293" s="10">
        <v>2081699</v>
      </c>
      <c r="B293" s="11" t="s">
        <v>227</v>
      </c>
      <c r="C293" s="9">
        <v>21</v>
      </c>
    </row>
    <row r="294" ht="19" customHeight="1" spans="1:3">
      <c r="A294" s="10">
        <v>20819</v>
      </c>
      <c r="B294" s="8" t="s">
        <v>228</v>
      </c>
      <c r="C294" s="9">
        <f>SUM(C295:C295)</f>
        <v>10508</v>
      </c>
    </row>
    <row r="295" ht="19" customHeight="1" spans="1:3">
      <c r="A295" s="10">
        <v>2081902</v>
      </c>
      <c r="B295" s="11" t="s">
        <v>229</v>
      </c>
      <c r="C295" s="9">
        <v>10508</v>
      </c>
    </row>
    <row r="296" ht="19" customHeight="1" spans="1:3">
      <c r="A296" s="10">
        <v>20820</v>
      </c>
      <c r="B296" s="8" t="s">
        <v>230</v>
      </c>
      <c r="C296" s="9">
        <f>SUM(C297:C298)</f>
        <v>2451</v>
      </c>
    </row>
    <row r="297" ht="19" customHeight="1" spans="1:3">
      <c r="A297" s="10">
        <v>2082001</v>
      </c>
      <c r="B297" s="11" t="s">
        <v>231</v>
      </c>
      <c r="C297" s="9">
        <v>2022</v>
      </c>
    </row>
    <row r="298" ht="19" customHeight="1" spans="1:3">
      <c r="A298" s="10">
        <v>2082002</v>
      </c>
      <c r="B298" s="11" t="s">
        <v>232</v>
      </c>
      <c r="C298" s="9">
        <v>429</v>
      </c>
    </row>
    <row r="299" ht="19" customHeight="1" spans="1:3">
      <c r="A299" s="10">
        <v>20821</v>
      </c>
      <c r="B299" s="8" t="s">
        <v>233</v>
      </c>
      <c r="C299" s="9">
        <f>SUM(C300:C300)</f>
        <v>877</v>
      </c>
    </row>
    <row r="300" ht="19" customHeight="1" spans="1:3">
      <c r="A300" s="10">
        <v>2082102</v>
      </c>
      <c r="B300" s="11" t="s">
        <v>234</v>
      </c>
      <c r="C300" s="9">
        <v>877</v>
      </c>
    </row>
    <row r="301" ht="19" customHeight="1" spans="1:3">
      <c r="A301" s="10">
        <v>20825</v>
      </c>
      <c r="B301" s="8" t="s">
        <v>235</v>
      </c>
      <c r="C301" s="9">
        <f>SUM(C302:C302)</f>
        <v>1142</v>
      </c>
    </row>
    <row r="302" ht="19" customHeight="1" spans="1:3">
      <c r="A302" s="10">
        <v>2082502</v>
      </c>
      <c r="B302" s="11" t="s">
        <v>236</v>
      </c>
      <c r="C302" s="9">
        <v>1142</v>
      </c>
    </row>
    <row r="303" ht="19" customHeight="1" spans="1:3">
      <c r="A303" s="10">
        <v>20826</v>
      </c>
      <c r="B303" s="8" t="s">
        <v>237</v>
      </c>
      <c r="C303" s="9">
        <f>SUM(C304:C305)</f>
        <v>122931</v>
      </c>
    </row>
    <row r="304" ht="19" customHeight="1" spans="1:3">
      <c r="A304" s="10">
        <v>2082602</v>
      </c>
      <c r="B304" s="11" t="s">
        <v>238</v>
      </c>
      <c r="C304" s="9">
        <v>71211</v>
      </c>
    </row>
    <row r="305" ht="19" customHeight="1" spans="1:3">
      <c r="A305" s="10">
        <v>2082699</v>
      </c>
      <c r="B305" s="11" t="s">
        <v>239</v>
      </c>
      <c r="C305" s="9">
        <v>51720</v>
      </c>
    </row>
    <row r="306" ht="19" customHeight="1" spans="1:3">
      <c r="A306" s="10">
        <v>20828</v>
      </c>
      <c r="B306" s="8" t="s">
        <v>240</v>
      </c>
      <c r="C306" s="9">
        <f>SUM(C307:C310)</f>
        <v>1887</v>
      </c>
    </row>
    <row r="307" ht="19" customHeight="1" spans="1:3">
      <c r="A307" s="10">
        <v>2082801</v>
      </c>
      <c r="B307" s="11" t="s">
        <v>9</v>
      </c>
      <c r="C307" s="9">
        <v>187</v>
      </c>
    </row>
    <row r="308" ht="19" customHeight="1" spans="1:3">
      <c r="A308" s="10">
        <v>2082804</v>
      </c>
      <c r="B308" s="11" t="s">
        <v>241</v>
      </c>
      <c r="C308" s="9">
        <v>150</v>
      </c>
    </row>
    <row r="309" ht="19" customHeight="1" spans="1:3">
      <c r="A309" s="10">
        <v>2082850</v>
      </c>
      <c r="B309" s="11" t="s">
        <v>14</v>
      </c>
      <c r="C309" s="9">
        <v>121</v>
      </c>
    </row>
    <row r="310" ht="19" customHeight="1" spans="1:3">
      <c r="A310" s="10">
        <v>2082899</v>
      </c>
      <c r="B310" s="11" t="s">
        <v>242</v>
      </c>
      <c r="C310" s="9">
        <v>1429</v>
      </c>
    </row>
    <row r="311" ht="19" customHeight="1" spans="1:3">
      <c r="A311" s="10">
        <v>20830</v>
      </c>
      <c r="B311" s="8" t="s">
        <v>243</v>
      </c>
      <c r="C311" s="9">
        <f>SUM(C312:C312)</f>
        <v>112</v>
      </c>
    </row>
    <row r="312" ht="19" customHeight="1" spans="1:3">
      <c r="A312" s="10">
        <v>2083001</v>
      </c>
      <c r="B312" s="11" t="s">
        <v>244</v>
      </c>
      <c r="C312" s="9">
        <v>112</v>
      </c>
    </row>
    <row r="313" ht="19" customHeight="1" spans="1:3">
      <c r="A313" s="10">
        <v>20899</v>
      </c>
      <c r="B313" s="8" t="s">
        <v>245</v>
      </c>
      <c r="C313" s="9">
        <f>C314</f>
        <v>12934</v>
      </c>
    </row>
    <row r="314" ht="19" customHeight="1" spans="1:3">
      <c r="A314" s="10">
        <v>2089999</v>
      </c>
      <c r="B314" s="11" t="s">
        <v>246</v>
      </c>
      <c r="C314" s="9">
        <v>12934</v>
      </c>
    </row>
    <row r="315" ht="19" customHeight="1" spans="1:3">
      <c r="A315" s="10">
        <v>210</v>
      </c>
      <c r="B315" s="8" t="s">
        <v>247</v>
      </c>
      <c r="C315" s="9">
        <f>C316+C320+C325+C328+C336+C339+C342+C345+C347+C351+C354+C357</f>
        <v>122454</v>
      </c>
    </row>
    <row r="316" ht="19" customHeight="1" spans="1:3">
      <c r="A316" s="10">
        <v>21001</v>
      </c>
      <c r="B316" s="8" t="s">
        <v>248</v>
      </c>
      <c r="C316" s="9">
        <f>SUM(C317:C319)</f>
        <v>2414</v>
      </c>
    </row>
    <row r="317" ht="19" customHeight="1" spans="1:3">
      <c r="A317" s="10">
        <v>2100101</v>
      </c>
      <c r="B317" s="11" t="s">
        <v>9</v>
      </c>
      <c r="C317" s="9">
        <v>1702</v>
      </c>
    </row>
    <row r="318" ht="19" customHeight="1" spans="1:3">
      <c r="A318" s="10">
        <v>2100102</v>
      </c>
      <c r="B318" s="11" t="s">
        <v>10</v>
      </c>
      <c r="C318" s="9">
        <v>47</v>
      </c>
    </row>
    <row r="319" ht="19" customHeight="1" spans="1:3">
      <c r="A319" s="10">
        <v>2100199</v>
      </c>
      <c r="B319" s="11" t="s">
        <v>249</v>
      </c>
      <c r="C319" s="9">
        <v>665</v>
      </c>
    </row>
    <row r="320" ht="19" customHeight="1" spans="1:3">
      <c r="A320" s="10">
        <v>21002</v>
      </c>
      <c r="B320" s="8" t="s">
        <v>250</v>
      </c>
      <c r="C320" s="9">
        <f>SUM(C321:C324)</f>
        <v>7554</v>
      </c>
    </row>
    <row r="321" ht="19" customHeight="1" spans="1:3">
      <c r="A321" s="10">
        <v>2100201</v>
      </c>
      <c r="B321" s="11" t="s">
        <v>251</v>
      </c>
      <c r="C321" s="9">
        <v>2500</v>
      </c>
    </row>
    <row r="322" ht="19" customHeight="1" spans="1:3">
      <c r="A322" s="10">
        <v>2100202</v>
      </c>
      <c r="B322" s="11" t="s">
        <v>252</v>
      </c>
      <c r="C322" s="9">
        <v>3040</v>
      </c>
    </row>
    <row r="323" ht="19" customHeight="1" spans="1:3">
      <c r="A323" s="10">
        <v>2100206</v>
      </c>
      <c r="B323" s="11" t="s">
        <v>253</v>
      </c>
      <c r="C323" s="9">
        <v>464</v>
      </c>
    </row>
    <row r="324" ht="19" customHeight="1" spans="1:3">
      <c r="A324" s="10">
        <v>2100299</v>
      </c>
      <c r="B324" s="11" t="s">
        <v>254</v>
      </c>
      <c r="C324" s="9">
        <v>1550</v>
      </c>
    </row>
    <row r="325" ht="19" customHeight="1" spans="1:3">
      <c r="A325" s="10">
        <v>21003</v>
      </c>
      <c r="B325" s="8" t="s">
        <v>255</v>
      </c>
      <c r="C325" s="9">
        <f>SUM(C326:C327)</f>
        <v>21366</v>
      </c>
    </row>
    <row r="326" ht="19" customHeight="1" spans="1:3">
      <c r="A326" s="10">
        <v>2100302</v>
      </c>
      <c r="B326" s="11" t="s">
        <v>256</v>
      </c>
      <c r="C326" s="9">
        <v>19856</v>
      </c>
    </row>
    <row r="327" ht="19" customHeight="1" spans="1:3">
      <c r="A327" s="10">
        <v>2100399</v>
      </c>
      <c r="B327" s="11" t="s">
        <v>257</v>
      </c>
      <c r="C327" s="9">
        <v>1510</v>
      </c>
    </row>
    <row r="328" ht="19" customHeight="1" spans="1:3">
      <c r="A328" s="10">
        <v>21004</v>
      </c>
      <c r="B328" s="8" t="s">
        <v>258</v>
      </c>
      <c r="C328" s="9">
        <f>SUM(C329:C335)</f>
        <v>22871</v>
      </c>
    </row>
    <row r="329" ht="19" customHeight="1" spans="1:3">
      <c r="A329" s="10">
        <v>2100401</v>
      </c>
      <c r="B329" s="11" t="s">
        <v>259</v>
      </c>
      <c r="C329" s="9">
        <v>3955</v>
      </c>
    </row>
    <row r="330" ht="19" customHeight="1" spans="1:3">
      <c r="A330" s="10">
        <v>2100402</v>
      </c>
      <c r="B330" s="11" t="s">
        <v>260</v>
      </c>
      <c r="C330" s="9">
        <v>1390</v>
      </c>
    </row>
    <row r="331" ht="19" customHeight="1" spans="1:3">
      <c r="A331" s="10">
        <v>2100405</v>
      </c>
      <c r="B331" s="11" t="s">
        <v>261</v>
      </c>
      <c r="C331" s="9">
        <v>808</v>
      </c>
    </row>
    <row r="332" ht="19" customHeight="1" spans="1:3">
      <c r="A332" s="10">
        <v>2100406</v>
      </c>
      <c r="B332" s="11" t="s">
        <v>262</v>
      </c>
      <c r="C332" s="9">
        <v>641</v>
      </c>
    </row>
    <row r="333" ht="19" customHeight="1" spans="1:3">
      <c r="A333" s="10">
        <v>2100408</v>
      </c>
      <c r="B333" s="11" t="s">
        <v>263</v>
      </c>
      <c r="C333" s="9">
        <v>10572</v>
      </c>
    </row>
    <row r="334" ht="19" customHeight="1" spans="1:3">
      <c r="A334" s="10">
        <v>2100409</v>
      </c>
      <c r="B334" s="11" t="s">
        <v>264</v>
      </c>
      <c r="C334" s="9">
        <v>5373</v>
      </c>
    </row>
    <row r="335" ht="19" customHeight="1" spans="1:3">
      <c r="A335" s="10">
        <v>2100499</v>
      </c>
      <c r="B335" s="11" t="s">
        <v>265</v>
      </c>
      <c r="C335" s="9">
        <v>132</v>
      </c>
    </row>
    <row r="336" ht="19" customHeight="1" spans="1:3">
      <c r="A336" s="10">
        <v>21006</v>
      </c>
      <c r="B336" s="8" t="s">
        <v>266</v>
      </c>
      <c r="C336" s="9">
        <f>SUM(C337:C338)</f>
        <v>1014</v>
      </c>
    </row>
    <row r="337" ht="19" customHeight="1" spans="1:3">
      <c r="A337" s="10">
        <v>2100601</v>
      </c>
      <c r="B337" s="11" t="s">
        <v>267</v>
      </c>
      <c r="C337" s="9">
        <v>1011</v>
      </c>
    </row>
    <row r="338" ht="19" customHeight="1" spans="1:3">
      <c r="A338" s="10">
        <v>2100699</v>
      </c>
      <c r="B338" s="11" t="s">
        <v>268</v>
      </c>
      <c r="C338" s="9">
        <v>3</v>
      </c>
    </row>
    <row r="339" ht="19" customHeight="1" spans="1:3">
      <c r="A339" s="10">
        <v>21007</v>
      </c>
      <c r="B339" s="8" t="s">
        <v>269</v>
      </c>
      <c r="C339" s="9">
        <f>SUM(C340:C341)</f>
        <v>10600</v>
      </c>
    </row>
    <row r="340" ht="19" customHeight="1" spans="1:3">
      <c r="A340" s="10">
        <v>2100717</v>
      </c>
      <c r="B340" s="11" t="s">
        <v>270</v>
      </c>
      <c r="C340" s="9">
        <v>370</v>
      </c>
    </row>
    <row r="341" ht="19" customHeight="1" spans="1:3">
      <c r="A341" s="10">
        <v>2100799</v>
      </c>
      <c r="B341" s="11" t="s">
        <v>271</v>
      </c>
      <c r="C341" s="9">
        <v>10230</v>
      </c>
    </row>
    <row r="342" ht="19" customHeight="1" spans="1:3">
      <c r="A342" s="10">
        <v>21011</v>
      </c>
      <c r="B342" s="8" t="s">
        <v>272</v>
      </c>
      <c r="C342" s="9">
        <f>SUM(C343:C344)</f>
        <v>11724</v>
      </c>
    </row>
    <row r="343" ht="19" customHeight="1" spans="1:3">
      <c r="A343" s="10">
        <v>2101101</v>
      </c>
      <c r="B343" s="11" t="s">
        <v>273</v>
      </c>
      <c r="C343" s="9">
        <v>6830</v>
      </c>
    </row>
    <row r="344" ht="19" customHeight="1" spans="1:3">
      <c r="A344" s="10">
        <v>2101102</v>
      </c>
      <c r="B344" s="11" t="s">
        <v>274</v>
      </c>
      <c r="C344" s="9">
        <v>4894</v>
      </c>
    </row>
    <row r="345" ht="19" customHeight="1" spans="1:3">
      <c r="A345" s="10">
        <v>21012</v>
      </c>
      <c r="B345" s="8" t="s">
        <v>275</v>
      </c>
      <c r="C345" s="9">
        <f>SUM(C346:C346)</f>
        <v>34868</v>
      </c>
    </row>
    <row r="346" ht="19" customHeight="1" spans="1:3">
      <c r="A346" s="10">
        <v>2101202</v>
      </c>
      <c r="B346" s="11" t="s">
        <v>276</v>
      </c>
      <c r="C346" s="9">
        <v>34868</v>
      </c>
    </row>
    <row r="347" ht="19" customHeight="1" spans="1:3">
      <c r="A347" s="10">
        <v>21013</v>
      </c>
      <c r="B347" s="8" t="s">
        <v>277</v>
      </c>
      <c r="C347" s="9">
        <f>SUM(C348:C350)</f>
        <v>4724</v>
      </c>
    </row>
    <row r="348" ht="19" customHeight="1" spans="1:3">
      <c r="A348" s="10">
        <v>2101301</v>
      </c>
      <c r="B348" s="11" t="s">
        <v>278</v>
      </c>
      <c r="C348" s="9">
        <v>3968</v>
      </c>
    </row>
    <row r="349" ht="19" customHeight="1" spans="1:3">
      <c r="A349" s="10">
        <v>2101302</v>
      </c>
      <c r="B349" s="11" t="s">
        <v>279</v>
      </c>
      <c r="C349" s="9">
        <v>25</v>
      </c>
    </row>
    <row r="350" ht="19" customHeight="1" spans="1:3">
      <c r="A350" s="10">
        <v>2101399</v>
      </c>
      <c r="B350" s="11" t="s">
        <v>280</v>
      </c>
      <c r="C350" s="9">
        <v>731</v>
      </c>
    </row>
    <row r="351" ht="19" customHeight="1" spans="1:3">
      <c r="A351" s="10">
        <v>21014</v>
      </c>
      <c r="B351" s="8" t="s">
        <v>281</v>
      </c>
      <c r="C351" s="9">
        <f>SUM(C352:C353)</f>
        <v>443</v>
      </c>
    </row>
    <row r="352" ht="19" customHeight="1" spans="1:3">
      <c r="A352" s="10">
        <v>2101401</v>
      </c>
      <c r="B352" s="11" t="s">
        <v>282</v>
      </c>
      <c r="C352" s="9">
        <v>434</v>
      </c>
    </row>
    <row r="353" ht="19" customHeight="1" spans="1:3">
      <c r="A353" s="10">
        <v>2101499</v>
      </c>
      <c r="B353" s="11" t="s">
        <v>283</v>
      </c>
      <c r="C353" s="9">
        <v>9</v>
      </c>
    </row>
    <row r="354" ht="19" customHeight="1" spans="1:3">
      <c r="A354" s="10">
        <v>21015</v>
      </c>
      <c r="B354" s="8" t="s">
        <v>284</v>
      </c>
      <c r="C354" s="9">
        <f>SUM(C355:C356)</f>
        <v>2024</v>
      </c>
    </row>
    <row r="355" ht="19" customHeight="1" spans="1:3">
      <c r="A355" s="10">
        <v>2101501</v>
      </c>
      <c r="B355" s="11" t="s">
        <v>9</v>
      </c>
      <c r="C355" s="9">
        <v>668</v>
      </c>
    </row>
    <row r="356" ht="19" customHeight="1" spans="1:3">
      <c r="A356" s="10">
        <v>2101599</v>
      </c>
      <c r="B356" s="11" t="s">
        <v>285</v>
      </c>
      <c r="C356" s="9">
        <v>1356</v>
      </c>
    </row>
    <row r="357" ht="19" customHeight="1" spans="1:3">
      <c r="A357" s="10">
        <v>21099</v>
      </c>
      <c r="B357" s="8" t="s">
        <v>286</v>
      </c>
      <c r="C357" s="9">
        <f>C358</f>
        <v>2852</v>
      </c>
    </row>
    <row r="358" ht="19" customHeight="1" spans="1:3">
      <c r="A358" s="10">
        <v>2109999</v>
      </c>
      <c r="B358" s="11" t="s">
        <v>287</v>
      </c>
      <c r="C358" s="9">
        <v>2852</v>
      </c>
    </row>
    <row r="359" ht="19" customHeight="1" spans="1:3">
      <c r="A359" s="10">
        <v>211</v>
      </c>
      <c r="B359" s="8" t="s">
        <v>288</v>
      </c>
      <c r="C359" s="9">
        <f>C360+C363+C365+C368+0+0+0+0+0+C370+C372+C375+0+0+C377</f>
        <v>6356</v>
      </c>
    </row>
    <row r="360" ht="19" customHeight="1" spans="1:3">
      <c r="A360" s="10">
        <v>21101</v>
      </c>
      <c r="B360" s="8" t="s">
        <v>289</v>
      </c>
      <c r="C360" s="9">
        <f>SUM(C361:C362)</f>
        <v>1228</v>
      </c>
    </row>
    <row r="361" ht="19" customHeight="1" spans="1:3">
      <c r="A361" s="10">
        <v>2110101</v>
      </c>
      <c r="B361" s="11" t="s">
        <v>9</v>
      </c>
      <c r="C361" s="9">
        <v>953</v>
      </c>
    </row>
    <row r="362" ht="19" customHeight="1" spans="1:3">
      <c r="A362" s="10">
        <v>2110199</v>
      </c>
      <c r="B362" s="11" t="s">
        <v>290</v>
      </c>
      <c r="C362" s="9">
        <v>275</v>
      </c>
    </row>
    <row r="363" ht="19" customHeight="1" spans="1:3">
      <c r="A363" s="10">
        <v>21102</v>
      </c>
      <c r="B363" s="8" t="s">
        <v>291</v>
      </c>
      <c r="C363" s="9">
        <f>SUM(C364:C364)</f>
        <v>30</v>
      </c>
    </row>
    <row r="364" ht="19" customHeight="1" spans="1:3">
      <c r="A364" s="10">
        <v>2110299</v>
      </c>
      <c r="B364" s="11" t="s">
        <v>292</v>
      </c>
      <c r="C364" s="9">
        <v>30</v>
      </c>
    </row>
    <row r="365" ht="19" customHeight="1" spans="1:3">
      <c r="A365" s="10">
        <v>21103</v>
      </c>
      <c r="B365" s="8" t="s">
        <v>293</v>
      </c>
      <c r="C365" s="9">
        <f>SUM(C366:C367)</f>
        <v>1603</v>
      </c>
    </row>
    <row r="366" ht="19" customHeight="1" spans="1:3">
      <c r="A366" s="10">
        <v>2110301</v>
      </c>
      <c r="B366" s="11" t="s">
        <v>294</v>
      </c>
      <c r="C366" s="9">
        <v>893</v>
      </c>
    </row>
    <row r="367" ht="19" customHeight="1" spans="1:3">
      <c r="A367" s="10">
        <v>2110399</v>
      </c>
      <c r="B367" s="11" t="s">
        <v>295</v>
      </c>
      <c r="C367" s="9">
        <v>710</v>
      </c>
    </row>
    <row r="368" ht="19" customHeight="1" spans="1:3">
      <c r="A368" s="10">
        <v>21104</v>
      </c>
      <c r="B368" s="8" t="s">
        <v>296</v>
      </c>
      <c r="C368" s="9">
        <f>SUM(C369:C369)</f>
        <v>16</v>
      </c>
    </row>
    <row r="369" ht="19" customHeight="1" spans="1:3">
      <c r="A369" s="10">
        <v>2110499</v>
      </c>
      <c r="B369" s="11" t="s">
        <v>297</v>
      </c>
      <c r="C369" s="9">
        <v>16</v>
      </c>
    </row>
    <row r="370" ht="19" customHeight="1" spans="1:3">
      <c r="A370" s="10">
        <v>21110</v>
      </c>
      <c r="B370" s="8" t="s">
        <v>298</v>
      </c>
      <c r="C370" s="9">
        <f>C371</f>
        <v>342</v>
      </c>
    </row>
    <row r="371" ht="19" customHeight="1" spans="1:3">
      <c r="A371" s="10">
        <v>2111001</v>
      </c>
      <c r="B371" s="11" t="s">
        <v>299</v>
      </c>
      <c r="C371" s="9">
        <v>342</v>
      </c>
    </row>
    <row r="372" ht="19" customHeight="1" spans="1:3">
      <c r="A372" s="10">
        <v>21111</v>
      </c>
      <c r="B372" s="8" t="s">
        <v>300</v>
      </c>
      <c r="C372" s="9">
        <f>SUM(C373:C374)</f>
        <v>820</v>
      </c>
    </row>
    <row r="373" ht="19" customHeight="1" spans="1:3">
      <c r="A373" s="10">
        <v>2111101</v>
      </c>
      <c r="B373" s="11" t="s">
        <v>301</v>
      </c>
      <c r="C373" s="9">
        <v>588</v>
      </c>
    </row>
    <row r="374" ht="19" customHeight="1" spans="1:3">
      <c r="A374" s="10">
        <v>2111102</v>
      </c>
      <c r="B374" s="11" t="s">
        <v>302</v>
      </c>
      <c r="C374" s="9">
        <v>232</v>
      </c>
    </row>
    <row r="375" ht="19" customHeight="1" spans="1:3">
      <c r="A375" s="10">
        <v>21112</v>
      </c>
      <c r="B375" s="8" t="s">
        <v>303</v>
      </c>
      <c r="C375" s="9">
        <f>C376</f>
        <v>18</v>
      </c>
    </row>
    <row r="376" ht="19" customHeight="1" spans="1:3">
      <c r="A376" s="10">
        <v>2111201</v>
      </c>
      <c r="B376" s="11" t="s">
        <v>304</v>
      </c>
      <c r="C376" s="9">
        <v>18</v>
      </c>
    </row>
    <row r="377" ht="19" customHeight="1" spans="1:3">
      <c r="A377" s="10">
        <v>21199</v>
      </c>
      <c r="B377" s="8" t="s">
        <v>305</v>
      </c>
      <c r="C377" s="9">
        <f>C378</f>
        <v>2299</v>
      </c>
    </row>
    <row r="378" ht="19" customHeight="1" spans="1:3">
      <c r="A378" s="10">
        <v>2119999</v>
      </c>
      <c r="B378" s="11" t="s">
        <v>306</v>
      </c>
      <c r="C378" s="9">
        <v>2299</v>
      </c>
    </row>
    <row r="379" ht="19" customHeight="1" spans="1:3">
      <c r="A379" s="10">
        <v>212</v>
      </c>
      <c r="B379" s="8" t="s">
        <v>307</v>
      </c>
      <c r="C379" s="9">
        <f>C380+0+C386+C388+C390+C392</f>
        <v>47811</v>
      </c>
    </row>
    <row r="380" ht="19" customHeight="1" spans="1:3">
      <c r="A380" s="10">
        <v>21201</v>
      </c>
      <c r="B380" s="8" t="s">
        <v>308</v>
      </c>
      <c r="C380" s="9">
        <f>SUM(C381:C385)</f>
        <v>16868</v>
      </c>
    </row>
    <row r="381" ht="19" customHeight="1" spans="1:3">
      <c r="A381" s="10">
        <v>2120101</v>
      </c>
      <c r="B381" s="11" t="s">
        <v>9</v>
      </c>
      <c r="C381" s="9">
        <v>3643</v>
      </c>
    </row>
    <row r="382" ht="19" customHeight="1" spans="1:3">
      <c r="A382" s="10">
        <v>2120102</v>
      </c>
      <c r="B382" s="11" t="s">
        <v>10</v>
      </c>
      <c r="C382" s="9">
        <v>3259</v>
      </c>
    </row>
    <row r="383" ht="19" customHeight="1" spans="1:3">
      <c r="A383" s="10">
        <v>2120104</v>
      </c>
      <c r="B383" s="11" t="s">
        <v>309</v>
      </c>
      <c r="C383" s="9">
        <v>3165</v>
      </c>
    </row>
    <row r="384" ht="19" customHeight="1" spans="1:3">
      <c r="A384" s="10">
        <v>2120106</v>
      </c>
      <c r="B384" s="11" t="s">
        <v>310</v>
      </c>
      <c r="C384" s="9">
        <v>759</v>
      </c>
    </row>
    <row r="385" ht="19" customHeight="1" spans="1:3">
      <c r="A385" s="10">
        <v>2120199</v>
      </c>
      <c r="B385" s="11" t="s">
        <v>311</v>
      </c>
      <c r="C385" s="9">
        <v>6042</v>
      </c>
    </row>
    <row r="386" ht="19" customHeight="1" spans="1:3">
      <c r="A386" s="10">
        <v>21203</v>
      </c>
      <c r="B386" s="8" t="s">
        <v>312</v>
      </c>
      <c r="C386" s="9">
        <f>SUM(C387:C387)</f>
        <v>1762</v>
      </c>
    </row>
    <row r="387" ht="19" customHeight="1" spans="1:3">
      <c r="A387" s="10">
        <v>2120399</v>
      </c>
      <c r="B387" s="11" t="s">
        <v>313</v>
      </c>
      <c r="C387" s="9">
        <v>1762</v>
      </c>
    </row>
    <row r="388" ht="19" customHeight="1" spans="1:3">
      <c r="A388" s="10">
        <v>21205</v>
      </c>
      <c r="B388" s="8" t="s">
        <v>314</v>
      </c>
      <c r="C388" s="9">
        <f t="shared" ref="C388:C392" si="0">C389</f>
        <v>57</v>
      </c>
    </row>
    <row r="389" ht="19" customHeight="1" spans="1:3">
      <c r="A389" s="10">
        <v>2120501</v>
      </c>
      <c r="B389" s="11" t="s">
        <v>315</v>
      </c>
      <c r="C389" s="9">
        <v>57</v>
      </c>
    </row>
    <row r="390" ht="19" customHeight="1" spans="1:3">
      <c r="A390" s="10">
        <v>21206</v>
      </c>
      <c r="B390" s="8" t="s">
        <v>316</v>
      </c>
      <c r="C390" s="9">
        <f t="shared" si="0"/>
        <v>45</v>
      </c>
    </row>
    <row r="391" ht="19" customHeight="1" spans="1:3">
      <c r="A391" s="10">
        <v>2120601</v>
      </c>
      <c r="B391" s="11" t="s">
        <v>317</v>
      </c>
      <c r="C391" s="9">
        <v>45</v>
      </c>
    </row>
    <row r="392" ht="19" customHeight="1" spans="1:3">
      <c r="A392" s="10">
        <v>21299</v>
      </c>
      <c r="B392" s="8" t="s">
        <v>318</v>
      </c>
      <c r="C392" s="9">
        <f t="shared" si="0"/>
        <v>29079</v>
      </c>
    </row>
    <row r="393" ht="19" customHeight="1" spans="1:3">
      <c r="A393" s="10">
        <v>2129999</v>
      </c>
      <c r="B393" s="11" t="s">
        <v>319</v>
      </c>
      <c r="C393" s="9">
        <v>29079</v>
      </c>
    </row>
    <row r="394" ht="19" customHeight="1" spans="1:3">
      <c r="A394" s="10">
        <v>213</v>
      </c>
      <c r="B394" s="8" t="s">
        <v>320</v>
      </c>
      <c r="C394" s="9">
        <f>C395+C414+C418+0+C429+C433+0+C435</f>
        <v>88437</v>
      </c>
    </row>
    <row r="395" ht="19" customHeight="1" spans="1:3">
      <c r="A395" s="10">
        <v>21301</v>
      </c>
      <c r="B395" s="8" t="s">
        <v>321</v>
      </c>
      <c r="C395" s="9">
        <f>SUM(C396:C413)</f>
        <v>37140</v>
      </c>
    </row>
    <row r="396" ht="19" customHeight="1" spans="1:3">
      <c r="A396" s="10">
        <v>2130101</v>
      </c>
      <c r="B396" s="11" t="s">
        <v>9</v>
      </c>
      <c r="C396" s="9">
        <v>1861</v>
      </c>
    </row>
    <row r="397" ht="19" customHeight="1" spans="1:3">
      <c r="A397" s="10">
        <v>2130102</v>
      </c>
      <c r="B397" s="11" t="s">
        <v>10</v>
      </c>
      <c r="C397" s="9">
        <v>76</v>
      </c>
    </row>
    <row r="398" ht="19" customHeight="1" spans="1:3">
      <c r="A398" s="10">
        <v>2130104</v>
      </c>
      <c r="B398" s="11" t="s">
        <v>14</v>
      </c>
      <c r="C398" s="9">
        <v>2426</v>
      </c>
    </row>
    <row r="399" ht="19" customHeight="1" spans="1:3">
      <c r="A399" s="10">
        <v>2130105</v>
      </c>
      <c r="B399" s="11" t="s">
        <v>322</v>
      </c>
      <c r="C399" s="9">
        <v>8</v>
      </c>
    </row>
    <row r="400" ht="19" customHeight="1" spans="1:3">
      <c r="A400" s="10">
        <v>2130106</v>
      </c>
      <c r="B400" s="11" t="s">
        <v>323</v>
      </c>
      <c r="C400" s="9">
        <v>14</v>
      </c>
    </row>
    <row r="401" ht="19" customHeight="1" spans="1:3">
      <c r="A401" s="10">
        <v>2130108</v>
      </c>
      <c r="B401" s="11" t="s">
        <v>324</v>
      </c>
      <c r="C401" s="9">
        <v>312</v>
      </c>
    </row>
    <row r="402" ht="19" customHeight="1" spans="1:3">
      <c r="A402" s="10">
        <v>2130109</v>
      </c>
      <c r="B402" s="11" t="s">
        <v>325</v>
      </c>
      <c r="C402" s="9">
        <v>81</v>
      </c>
    </row>
    <row r="403" ht="19" customHeight="1" spans="1:3">
      <c r="A403" s="10">
        <v>2130110</v>
      </c>
      <c r="B403" s="11" t="s">
        <v>326</v>
      </c>
      <c r="C403" s="9">
        <v>30</v>
      </c>
    </row>
    <row r="404" ht="19" customHeight="1" spans="1:3">
      <c r="A404" s="10">
        <v>2130111</v>
      </c>
      <c r="B404" s="11" t="s">
        <v>327</v>
      </c>
      <c r="C404" s="9">
        <v>4</v>
      </c>
    </row>
    <row r="405" ht="19" customHeight="1" spans="1:3">
      <c r="A405" s="10">
        <v>2130112</v>
      </c>
      <c r="B405" s="11" t="s">
        <v>328</v>
      </c>
      <c r="C405" s="9">
        <v>25</v>
      </c>
    </row>
    <row r="406" ht="19" customHeight="1" spans="1:3">
      <c r="A406" s="10">
        <v>2130119</v>
      </c>
      <c r="B406" s="11" t="s">
        <v>329</v>
      </c>
      <c r="C406" s="9">
        <v>240</v>
      </c>
    </row>
    <row r="407" ht="19" customHeight="1" spans="1:3">
      <c r="A407" s="10">
        <v>2130122</v>
      </c>
      <c r="B407" s="11" t="s">
        <v>330</v>
      </c>
      <c r="C407" s="9">
        <v>885</v>
      </c>
    </row>
    <row r="408" ht="19" customHeight="1" spans="1:3">
      <c r="A408" s="10">
        <v>2130124</v>
      </c>
      <c r="B408" s="11" t="s">
        <v>331</v>
      </c>
      <c r="C408" s="9">
        <v>3</v>
      </c>
    </row>
    <row r="409" ht="19" customHeight="1" spans="1:3">
      <c r="A409" s="10">
        <v>2130126</v>
      </c>
      <c r="B409" s="11" t="s">
        <v>332</v>
      </c>
      <c r="C409" s="9">
        <v>60</v>
      </c>
    </row>
    <row r="410" ht="19" customHeight="1" spans="1:3">
      <c r="A410" s="10">
        <v>2130135</v>
      </c>
      <c r="B410" s="11" t="s">
        <v>333</v>
      </c>
      <c r="C410" s="9">
        <v>215</v>
      </c>
    </row>
    <row r="411" ht="19" customHeight="1" spans="1:3">
      <c r="A411" s="10">
        <v>2130152</v>
      </c>
      <c r="B411" s="11" t="s">
        <v>334</v>
      </c>
      <c r="C411" s="9">
        <v>161</v>
      </c>
    </row>
    <row r="412" ht="19" customHeight="1" spans="1:3">
      <c r="A412" s="10">
        <v>2130153</v>
      </c>
      <c r="B412" s="11" t="s">
        <v>335</v>
      </c>
      <c r="C412" s="9">
        <v>964</v>
      </c>
    </row>
    <row r="413" ht="19" customHeight="1" spans="1:3">
      <c r="A413" s="10">
        <v>2130199</v>
      </c>
      <c r="B413" s="11" t="s">
        <v>336</v>
      </c>
      <c r="C413" s="9">
        <v>29775</v>
      </c>
    </row>
    <row r="414" ht="19" customHeight="1" spans="1:3">
      <c r="A414" s="10">
        <v>21302</v>
      </c>
      <c r="B414" s="8" t="s">
        <v>337</v>
      </c>
      <c r="C414" s="9">
        <f>SUM(C415:C417)</f>
        <v>4312</v>
      </c>
    </row>
    <row r="415" ht="19" customHeight="1" spans="1:3">
      <c r="A415" s="10">
        <v>2130209</v>
      </c>
      <c r="B415" s="11" t="s">
        <v>338</v>
      </c>
      <c r="C415" s="9">
        <v>1725</v>
      </c>
    </row>
    <row r="416" ht="19" customHeight="1" spans="1:3">
      <c r="A416" s="10">
        <v>2130213</v>
      </c>
      <c r="B416" s="11" t="s">
        <v>339</v>
      </c>
      <c r="C416" s="9">
        <v>37</v>
      </c>
    </row>
    <row r="417" ht="19" customHeight="1" spans="1:3">
      <c r="A417" s="10">
        <v>2130299</v>
      </c>
      <c r="B417" s="11" t="s">
        <v>340</v>
      </c>
      <c r="C417" s="9">
        <v>2550</v>
      </c>
    </row>
    <row r="418" ht="19" customHeight="1" spans="1:3">
      <c r="A418" s="10">
        <v>21303</v>
      </c>
      <c r="B418" s="8" t="s">
        <v>341</v>
      </c>
      <c r="C418" s="9">
        <f>SUM(C419:C428)</f>
        <v>30223</v>
      </c>
    </row>
    <row r="419" ht="19" customHeight="1" spans="1:3">
      <c r="A419" s="10">
        <v>2130301</v>
      </c>
      <c r="B419" s="11" t="s">
        <v>9</v>
      </c>
      <c r="C419" s="9">
        <v>1540</v>
      </c>
    </row>
    <row r="420" ht="19" customHeight="1" spans="1:3">
      <c r="A420" s="10">
        <v>2130304</v>
      </c>
      <c r="B420" s="11" t="s">
        <v>342</v>
      </c>
      <c r="C420" s="9">
        <v>227</v>
      </c>
    </row>
    <row r="421" ht="19" customHeight="1" spans="1:3">
      <c r="A421" s="10">
        <v>2130306</v>
      </c>
      <c r="B421" s="11" t="s">
        <v>343</v>
      </c>
      <c r="C421" s="9">
        <v>2572</v>
      </c>
    </row>
    <row r="422" ht="19" customHeight="1" spans="1:3">
      <c r="A422" s="10">
        <v>2130309</v>
      </c>
      <c r="B422" s="11" t="s">
        <v>344</v>
      </c>
      <c r="C422" s="9">
        <v>2</v>
      </c>
    </row>
    <row r="423" ht="19" customHeight="1" spans="1:3">
      <c r="A423" s="10">
        <v>2130311</v>
      </c>
      <c r="B423" s="11" t="s">
        <v>345</v>
      </c>
      <c r="C423" s="9">
        <v>58</v>
      </c>
    </row>
    <row r="424" ht="19" customHeight="1" spans="1:3">
      <c r="A424" s="10">
        <v>2130313</v>
      </c>
      <c r="B424" s="11" t="s">
        <v>346</v>
      </c>
      <c r="C424" s="9">
        <v>242</v>
      </c>
    </row>
    <row r="425" ht="19" customHeight="1" spans="1:3">
      <c r="A425" s="10">
        <v>2130314</v>
      </c>
      <c r="B425" s="11" t="s">
        <v>347</v>
      </c>
      <c r="C425" s="9">
        <v>20</v>
      </c>
    </row>
    <row r="426" ht="19" customHeight="1" spans="1:3">
      <c r="A426" s="10">
        <v>2130321</v>
      </c>
      <c r="B426" s="11" t="s">
        <v>348</v>
      </c>
      <c r="C426" s="9">
        <v>912</v>
      </c>
    </row>
    <row r="427" ht="19" customHeight="1" spans="1:3">
      <c r="A427" s="10">
        <v>2130334</v>
      </c>
      <c r="B427" s="11" t="s">
        <v>349</v>
      </c>
      <c r="C427" s="9">
        <v>840</v>
      </c>
    </row>
    <row r="428" ht="19" customHeight="1" spans="1:3">
      <c r="A428" s="10">
        <v>2130399</v>
      </c>
      <c r="B428" s="11" t="s">
        <v>350</v>
      </c>
      <c r="C428" s="9">
        <v>23810</v>
      </c>
    </row>
    <row r="429" ht="19" customHeight="1" spans="1:3">
      <c r="A429" s="10">
        <v>21307</v>
      </c>
      <c r="B429" s="8" t="s">
        <v>351</v>
      </c>
      <c r="C429" s="9">
        <f>SUM(C430:C432)</f>
        <v>15928</v>
      </c>
    </row>
    <row r="430" ht="19" customHeight="1" spans="1:3">
      <c r="A430" s="10">
        <v>2130701</v>
      </c>
      <c r="B430" s="11" t="s">
        <v>352</v>
      </c>
      <c r="C430" s="9">
        <v>2356</v>
      </c>
    </row>
    <row r="431" ht="19" customHeight="1" spans="1:3">
      <c r="A431" s="10">
        <v>2130705</v>
      </c>
      <c r="B431" s="11" t="s">
        <v>353</v>
      </c>
      <c r="C431" s="9">
        <v>11973</v>
      </c>
    </row>
    <row r="432" ht="19" customHeight="1" spans="1:3">
      <c r="A432" s="10">
        <v>2130799</v>
      </c>
      <c r="B432" s="11" t="s">
        <v>354</v>
      </c>
      <c r="C432" s="9">
        <v>1599</v>
      </c>
    </row>
    <row r="433" ht="19" customHeight="1" spans="1:3">
      <c r="A433" s="10">
        <v>21308</v>
      </c>
      <c r="B433" s="8" t="s">
        <v>355</v>
      </c>
      <c r="C433" s="9">
        <f>SUM(C434:C434)</f>
        <v>12</v>
      </c>
    </row>
    <row r="434" ht="19" customHeight="1" spans="1:3">
      <c r="A434" s="10">
        <v>2130803</v>
      </c>
      <c r="B434" s="11" t="s">
        <v>356</v>
      </c>
      <c r="C434" s="9">
        <v>12</v>
      </c>
    </row>
    <row r="435" ht="19" customHeight="1" spans="1:3">
      <c r="A435" s="10">
        <v>21399</v>
      </c>
      <c r="B435" s="8" t="s">
        <v>357</v>
      </c>
      <c r="C435" s="9">
        <f>SUM(C436:C436)</f>
        <v>822</v>
      </c>
    </row>
    <row r="436" ht="19" customHeight="1" spans="1:3">
      <c r="A436" s="10">
        <v>2139999</v>
      </c>
      <c r="B436" s="11" t="s">
        <v>358</v>
      </c>
      <c r="C436" s="9">
        <v>822</v>
      </c>
    </row>
    <row r="437" ht="19" customHeight="1" spans="1:3">
      <c r="A437" s="10">
        <v>214</v>
      </c>
      <c r="B437" s="8" t="s">
        <v>359</v>
      </c>
      <c r="C437" s="9">
        <f>C438+0+0+C443+C446+C448</f>
        <v>39907</v>
      </c>
    </row>
    <row r="438" ht="19" customHeight="1" spans="1:3">
      <c r="A438" s="10">
        <v>21401</v>
      </c>
      <c r="B438" s="8" t="s">
        <v>360</v>
      </c>
      <c r="C438" s="9">
        <f>SUM(C439:C442)</f>
        <v>39488</v>
      </c>
    </row>
    <row r="439" ht="19" customHeight="1" spans="1:3">
      <c r="A439" s="10">
        <v>2140101</v>
      </c>
      <c r="B439" s="11" t="s">
        <v>9</v>
      </c>
      <c r="C439" s="9">
        <v>616</v>
      </c>
    </row>
    <row r="440" ht="19" customHeight="1" spans="1:3">
      <c r="A440" s="10">
        <v>2140106</v>
      </c>
      <c r="B440" s="11" t="s">
        <v>361</v>
      </c>
      <c r="C440" s="9">
        <v>3169</v>
      </c>
    </row>
    <row r="441" ht="19" customHeight="1" spans="1:3">
      <c r="A441" s="10">
        <v>2140112</v>
      </c>
      <c r="B441" s="11" t="s">
        <v>362</v>
      </c>
      <c r="C441" s="9">
        <v>3696</v>
      </c>
    </row>
    <row r="442" ht="19" customHeight="1" spans="1:3">
      <c r="A442" s="10">
        <v>2140199</v>
      </c>
      <c r="B442" s="11" t="s">
        <v>363</v>
      </c>
      <c r="C442" s="9">
        <v>32007</v>
      </c>
    </row>
    <row r="443" ht="19" customHeight="1" spans="1:3">
      <c r="A443" s="10">
        <v>21405</v>
      </c>
      <c r="B443" s="8" t="s">
        <v>364</v>
      </c>
      <c r="C443" s="9">
        <f>SUM(C444:C445)</f>
        <v>186</v>
      </c>
    </row>
    <row r="444" ht="19" customHeight="1" spans="1:3">
      <c r="A444" s="10">
        <v>2140501</v>
      </c>
      <c r="B444" s="11" t="s">
        <v>9</v>
      </c>
      <c r="C444" s="9">
        <v>135</v>
      </c>
    </row>
    <row r="445" ht="19" customHeight="1" spans="1:3">
      <c r="A445" s="10">
        <v>2140599</v>
      </c>
      <c r="B445" s="11" t="s">
        <v>365</v>
      </c>
      <c r="C445" s="9">
        <v>51</v>
      </c>
    </row>
    <row r="446" ht="19" customHeight="1" spans="1:3">
      <c r="A446" s="10">
        <v>21406</v>
      </c>
      <c r="B446" s="8" t="s">
        <v>366</v>
      </c>
      <c r="C446" s="9">
        <f>SUM(C447:C447)</f>
        <v>160</v>
      </c>
    </row>
    <row r="447" ht="19" customHeight="1" spans="1:3">
      <c r="A447" s="10">
        <v>2140601</v>
      </c>
      <c r="B447" s="11" t="s">
        <v>367</v>
      </c>
      <c r="C447" s="9">
        <v>160</v>
      </c>
    </row>
    <row r="448" ht="19" customHeight="1" spans="1:3">
      <c r="A448" s="10">
        <v>21499</v>
      </c>
      <c r="B448" s="8" t="s">
        <v>368</v>
      </c>
      <c r="C448" s="9">
        <f>SUM(C449:C449)</f>
        <v>73</v>
      </c>
    </row>
    <row r="449" ht="19" customHeight="1" spans="1:3">
      <c r="A449" s="10">
        <v>2149999</v>
      </c>
      <c r="B449" s="11" t="s">
        <v>369</v>
      </c>
      <c r="C449" s="9">
        <v>73</v>
      </c>
    </row>
    <row r="450" ht="19" customHeight="1" spans="1:3">
      <c r="A450" s="10">
        <v>215</v>
      </c>
      <c r="B450" s="8" t="s">
        <v>370</v>
      </c>
      <c r="C450" s="9">
        <f>C451+C453+C455+C459+0+C462+C465</f>
        <v>26819</v>
      </c>
    </row>
    <row r="451" ht="19" customHeight="1" spans="1:3">
      <c r="A451" s="10">
        <v>21501</v>
      </c>
      <c r="B451" s="8" t="s">
        <v>371</v>
      </c>
      <c r="C451" s="9">
        <f>SUM(C452:C452)</f>
        <v>30</v>
      </c>
    </row>
    <row r="452" ht="19" customHeight="1" spans="1:3">
      <c r="A452" s="10">
        <v>2150102</v>
      </c>
      <c r="B452" s="11" t="s">
        <v>10</v>
      </c>
      <c r="C452" s="9">
        <v>30</v>
      </c>
    </row>
    <row r="453" ht="19" customHeight="1" spans="1:3">
      <c r="A453" s="10">
        <v>21502</v>
      </c>
      <c r="B453" s="8" t="s">
        <v>372</v>
      </c>
      <c r="C453" s="9">
        <f>SUM(C454:C454)</f>
        <v>1</v>
      </c>
    </row>
    <row r="454" ht="19" customHeight="1" spans="1:3">
      <c r="A454" s="10">
        <v>2150202</v>
      </c>
      <c r="B454" s="11" t="s">
        <v>10</v>
      </c>
      <c r="C454" s="9">
        <v>1</v>
      </c>
    </row>
    <row r="455" ht="19" customHeight="1" spans="1:3">
      <c r="A455" s="10">
        <v>21503</v>
      </c>
      <c r="B455" s="8" t="s">
        <v>373</v>
      </c>
      <c r="C455" s="9">
        <f>SUM(C456:C458)</f>
        <v>46</v>
      </c>
    </row>
    <row r="456" ht="19" customHeight="1" spans="1:3">
      <c r="A456" s="10">
        <v>2150301</v>
      </c>
      <c r="B456" s="11" t="s">
        <v>9</v>
      </c>
      <c r="C456" s="9">
        <v>25</v>
      </c>
    </row>
    <row r="457" ht="19" customHeight="1" spans="1:3">
      <c r="A457" s="10">
        <v>2150302</v>
      </c>
      <c r="B457" s="11" t="s">
        <v>10</v>
      </c>
      <c r="C457" s="9">
        <v>14</v>
      </c>
    </row>
    <row r="458" ht="19" customHeight="1" spans="1:3">
      <c r="A458" s="10">
        <v>2150399</v>
      </c>
      <c r="B458" s="11" t="s">
        <v>374</v>
      </c>
      <c r="C458" s="9">
        <v>7</v>
      </c>
    </row>
    <row r="459" ht="19" customHeight="1" spans="1:3">
      <c r="A459" s="10">
        <v>21505</v>
      </c>
      <c r="B459" s="8" t="s">
        <v>375</v>
      </c>
      <c r="C459" s="9">
        <f>SUM(C460:C461)</f>
        <v>23485</v>
      </c>
    </row>
    <row r="460" ht="19" customHeight="1" spans="1:3">
      <c r="A460" s="10">
        <v>2150502</v>
      </c>
      <c r="B460" s="11" t="s">
        <v>10</v>
      </c>
      <c r="C460" s="9">
        <v>2939</v>
      </c>
    </row>
    <row r="461" ht="19" customHeight="1" spans="1:3">
      <c r="A461" s="10">
        <v>2150517</v>
      </c>
      <c r="B461" s="11" t="s">
        <v>376</v>
      </c>
      <c r="C461" s="9">
        <v>20546</v>
      </c>
    </row>
    <row r="462" ht="19" customHeight="1" spans="1:3">
      <c r="A462" s="10">
        <v>21508</v>
      </c>
      <c r="B462" s="8" t="s">
        <v>377</v>
      </c>
      <c r="C462" s="9">
        <f>SUM(C463:C464)</f>
        <v>1886</v>
      </c>
    </row>
    <row r="463" ht="19" customHeight="1" spans="1:3">
      <c r="A463" s="10">
        <v>2150804</v>
      </c>
      <c r="B463" s="11" t="s">
        <v>378</v>
      </c>
      <c r="C463" s="9">
        <v>1</v>
      </c>
    </row>
    <row r="464" ht="19" customHeight="1" spans="1:3">
      <c r="A464" s="10">
        <v>2150805</v>
      </c>
      <c r="B464" s="11" t="s">
        <v>379</v>
      </c>
      <c r="C464" s="9">
        <v>1885</v>
      </c>
    </row>
    <row r="465" ht="19" customHeight="1" spans="1:3">
      <c r="A465" s="10">
        <v>21599</v>
      </c>
      <c r="B465" s="8" t="s">
        <v>380</v>
      </c>
      <c r="C465" s="9">
        <f>SUM(C466:C466)</f>
        <v>1371</v>
      </c>
    </row>
    <row r="466" ht="19" customHeight="1" spans="1:3">
      <c r="A466" s="10">
        <v>2159999</v>
      </c>
      <c r="B466" s="11" t="s">
        <v>381</v>
      </c>
      <c r="C466" s="9">
        <v>1371</v>
      </c>
    </row>
    <row r="467" ht="19" customHeight="1" spans="1:3">
      <c r="A467" s="10">
        <v>216</v>
      </c>
      <c r="B467" s="8" t="s">
        <v>382</v>
      </c>
      <c r="C467" s="9">
        <f>0+C468+C470</f>
        <v>9640</v>
      </c>
    </row>
    <row r="468" ht="19" customHeight="1" spans="1:3">
      <c r="A468" s="10">
        <v>21606</v>
      </c>
      <c r="B468" s="8" t="s">
        <v>383</v>
      </c>
      <c r="C468" s="9">
        <f>SUM(C469:C469)</f>
        <v>8653</v>
      </c>
    </row>
    <row r="469" ht="19" customHeight="1" spans="1:3">
      <c r="A469" s="10">
        <v>2160699</v>
      </c>
      <c r="B469" s="11" t="s">
        <v>384</v>
      </c>
      <c r="C469" s="9">
        <v>8653</v>
      </c>
    </row>
    <row r="470" ht="19" customHeight="1" spans="1:3">
      <c r="A470" s="10">
        <v>21699</v>
      </c>
      <c r="B470" s="8" t="s">
        <v>385</v>
      </c>
      <c r="C470" s="9">
        <f>SUM(C471:C471)</f>
        <v>987</v>
      </c>
    </row>
    <row r="471" ht="19" customHeight="1" spans="1:3">
      <c r="A471" s="10">
        <v>2169999</v>
      </c>
      <c r="B471" s="11" t="s">
        <v>386</v>
      </c>
      <c r="C471" s="9">
        <v>987</v>
      </c>
    </row>
    <row r="472" ht="19" customHeight="1" spans="1:3">
      <c r="A472" s="10">
        <v>217</v>
      </c>
      <c r="B472" s="8" t="s">
        <v>387</v>
      </c>
      <c r="C472" s="9">
        <f>C473+0+0+0+C475</f>
        <v>1716</v>
      </c>
    </row>
    <row r="473" ht="19" customHeight="1" spans="1:3">
      <c r="A473" s="10">
        <v>21701</v>
      </c>
      <c r="B473" s="8" t="s">
        <v>388</v>
      </c>
      <c r="C473" s="9">
        <f>SUM(C474:C474)</f>
        <v>267</v>
      </c>
    </row>
    <row r="474" ht="19" customHeight="1" spans="1:3">
      <c r="A474" s="10">
        <v>2170101</v>
      </c>
      <c r="B474" s="11" t="s">
        <v>9</v>
      </c>
      <c r="C474" s="9">
        <v>267</v>
      </c>
    </row>
    <row r="475" ht="19" customHeight="1" spans="1:3">
      <c r="A475" s="10">
        <v>21799</v>
      </c>
      <c r="B475" s="8" t="s">
        <v>389</v>
      </c>
      <c r="C475" s="9">
        <f>0+C476</f>
        <v>1449</v>
      </c>
    </row>
    <row r="476" ht="19" customHeight="1" spans="1:3">
      <c r="A476" s="10">
        <v>2179999</v>
      </c>
      <c r="B476" s="11" t="s">
        <v>390</v>
      </c>
      <c r="C476" s="9">
        <v>1449</v>
      </c>
    </row>
    <row r="477" ht="19" customHeight="1" spans="1:3">
      <c r="A477" s="10">
        <v>219</v>
      </c>
      <c r="B477" s="8" t="s">
        <v>391</v>
      </c>
      <c r="C477" s="9">
        <f>SUM(C478:C479)</f>
        <v>3487</v>
      </c>
    </row>
    <row r="478" ht="19" customHeight="1" spans="1:3">
      <c r="A478" s="10">
        <v>21901</v>
      </c>
      <c r="B478" s="8" t="s">
        <v>392</v>
      </c>
      <c r="C478" s="9">
        <v>3269</v>
      </c>
    </row>
    <row r="479" ht="19" customHeight="1" spans="1:3">
      <c r="A479" s="10">
        <v>21902</v>
      </c>
      <c r="B479" s="8" t="s">
        <v>393</v>
      </c>
      <c r="C479" s="9">
        <v>218</v>
      </c>
    </row>
    <row r="480" ht="19" customHeight="1" spans="1:3">
      <c r="A480" s="10">
        <v>220</v>
      </c>
      <c r="B480" s="8" t="s">
        <v>394</v>
      </c>
      <c r="C480" s="9">
        <f>C481+C485+C489</f>
        <v>18561</v>
      </c>
    </row>
    <row r="481" ht="19" customHeight="1" spans="1:3">
      <c r="A481" s="10">
        <v>22001</v>
      </c>
      <c r="B481" s="8" t="s">
        <v>395</v>
      </c>
      <c r="C481" s="9">
        <f>SUM(C482:C484)</f>
        <v>15508</v>
      </c>
    </row>
    <row r="482" ht="19" customHeight="1" spans="1:3">
      <c r="A482" s="10">
        <v>2200101</v>
      </c>
      <c r="B482" s="11" t="s">
        <v>9</v>
      </c>
      <c r="C482" s="9">
        <v>4631</v>
      </c>
    </row>
    <row r="483" ht="19" customHeight="1" spans="1:3">
      <c r="A483" s="10">
        <v>2200109</v>
      </c>
      <c r="B483" s="11" t="s">
        <v>396</v>
      </c>
      <c r="C483" s="9">
        <v>331</v>
      </c>
    </row>
    <row r="484" ht="19" customHeight="1" spans="1:3">
      <c r="A484" s="10">
        <v>2200199</v>
      </c>
      <c r="B484" s="11" t="s">
        <v>397</v>
      </c>
      <c r="C484" s="9">
        <v>10546</v>
      </c>
    </row>
    <row r="485" ht="19" customHeight="1" spans="1:3">
      <c r="A485" s="10">
        <v>22005</v>
      </c>
      <c r="B485" s="8" t="s">
        <v>398</v>
      </c>
      <c r="C485" s="9">
        <f>SUM(C486:C488)</f>
        <v>590</v>
      </c>
    </row>
    <row r="486" ht="19" customHeight="1" spans="1:3">
      <c r="A486" s="10">
        <v>2200501</v>
      </c>
      <c r="B486" s="11" t="s">
        <v>9</v>
      </c>
      <c r="C486" s="9">
        <v>210</v>
      </c>
    </row>
    <row r="487" ht="19" customHeight="1" spans="1:3">
      <c r="A487" s="10">
        <v>2200504</v>
      </c>
      <c r="B487" s="11" t="s">
        <v>399</v>
      </c>
      <c r="C487" s="9">
        <v>189</v>
      </c>
    </row>
    <row r="488" ht="19" customHeight="1" spans="1:3">
      <c r="A488" s="10">
        <v>2200599</v>
      </c>
      <c r="B488" s="11" t="s">
        <v>400</v>
      </c>
      <c r="C488" s="9">
        <v>191</v>
      </c>
    </row>
    <row r="489" ht="19" customHeight="1" spans="1:3">
      <c r="A489" s="10">
        <v>22099</v>
      </c>
      <c r="B489" s="8" t="s">
        <v>401</v>
      </c>
      <c r="C489" s="9">
        <f>C490</f>
        <v>2463</v>
      </c>
    </row>
    <row r="490" ht="19" customHeight="1" spans="1:3">
      <c r="A490" s="10">
        <v>2209999</v>
      </c>
      <c r="B490" s="11" t="s">
        <v>402</v>
      </c>
      <c r="C490" s="9">
        <v>2463</v>
      </c>
    </row>
    <row r="491" ht="19" customHeight="1" spans="1:3">
      <c r="A491" s="10">
        <v>221</v>
      </c>
      <c r="B491" s="8" t="s">
        <v>403</v>
      </c>
      <c r="C491" s="9">
        <f>SUM(C492,C496,C499)</f>
        <v>28288</v>
      </c>
    </row>
    <row r="492" ht="19" customHeight="1" spans="1:3">
      <c r="A492" s="10">
        <v>22101</v>
      </c>
      <c r="B492" s="8" t="s">
        <v>404</v>
      </c>
      <c r="C492" s="9">
        <f>SUM(C493:C495)</f>
        <v>7832</v>
      </c>
    </row>
    <row r="493" ht="19" customHeight="1" spans="1:3">
      <c r="A493" s="10">
        <v>2210103</v>
      </c>
      <c r="B493" s="11" t="s">
        <v>405</v>
      </c>
      <c r="C493" s="9">
        <v>786</v>
      </c>
    </row>
    <row r="494" ht="19" customHeight="1" spans="1:3">
      <c r="A494" s="10">
        <v>2210107</v>
      </c>
      <c r="B494" s="11" t="s">
        <v>406</v>
      </c>
      <c r="C494" s="9">
        <v>414</v>
      </c>
    </row>
    <row r="495" ht="19" customHeight="1" spans="1:3">
      <c r="A495" s="10">
        <v>2210199</v>
      </c>
      <c r="B495" s="11" t="s">
        <v>407</v>
      </c>
      <c r="C495" s="9">
        <v>6632</v>
      </c>
    </row>
    <row r="496" ht="19" customHeight="1" spans="1:3">
      <c r="A496" s="10">
        <v>22102</v>
      </c>
      <c r="B496" s="8" t="s">
        <v>408</v>
      </c>
      <c r="C496" s="9">
        <f>SUM(C497:C498)</f>
        <v>20330</v>
      </c>
    </row>
    <row r="497" ht="19" customHeight="1" spans="1:3">
      <c r="A497" s="10">
        <v>2210201</v>
      </c>
      <c r="B497" s="11" t="s">
        <v>409</v>
      </c>
      <c r="C497" s="9">
        <v>20249</v>
      </c>
    </row>
    <row r="498" ht="19" customHeight="1" spans="1:3">
      <c r="A498" s="10">
        <v>2210203</v>
      </c>
      <c r="B498" s="11" t="s">
        <v>410</v>
      </c>
      <c r="C498" s="9">
        <v>81</v>
      </c>
    </row>
    <row r="499" ht="19" customHeight="1" spans="1:3">
      <c r="A499" s="10">
        <v>22103</v>
      </c>
      <c r="B499" s="8" t="s">
        <v>411</v>
      </c>
      <c r="C499" s="9">
        <f>SUM(C500:C500)</f>
        <v>126</v>
      </c>
    </row>
    <row r="500" ht="19" customHeight="1" spans="1:3">
      <c r="A500" s="10">
        <v>2210302</v>
      </c>
      <c r="B500" s="11" t="s">
        <v>412</v>
      </c>
      <c r="C500" s="9">
        <v>126</v>
      </c>
    </row>
    <row r="501" ht="19" customHeight="1" spans="1:3">
      <c r="A501" s="10">
        <v>222</v>
      </c>
      <c r="B501" s="8" t="s">
        <v>413</v>
      </c>
      <c r="C501" s="9">
        <f>C502+0+0+C505</f>
        <v>911</v>
      </c>
    </row>
    <row r="502" ht="19" customHeight="1" spans="1:3">
      <c r="A502" s="10">
        <v>22201</v>
      </c>
      <c r="B502" s="8" t="s">
        <v>414</v>
      </c>
      <c r="C502" s="9">
        <f>SUM(C503:C504)</f>
        <v>863</v>
      </c>
    </row>
    <row r="503" ht="19" customHeight="1" spans="1:3">
      <c r="A503" s="10">
        <v>2220112</v>
      </c>
      <c r="B503" s="11" t="s">
        <v>415</v>
      </c>
      <c r="C503" s="9">
        <v>74</v>
      </c>
    </row>
    <row r="504" ht="19" customHeight="1" spans="1:3">
      <c r="A504" s="10">
        <v>2220199</v>
      </c>
      <c r="B504" s="11" t="s">
        <v>416</v>
      </c>
      <c r="C504" s="9">
        <v>789</v>
      </c>
    </row>
    <row r="505" ht="19" customHeight="1" spans="1:3">
      <c r="A505" s="10">
        <v>22205</v>
      </c>
      <c r="B505" s="8" t="s">
        <v>417</v>
      </c>
      <c r="C505" s="9">
        <f>SUM(C506:C506)</f>
        <v>48</v>
      </c>
    </row>
    <row r="506" ht="19" customHeight="1" spans="1:3">
      <c r="A506" s="10">
        <v>2220503</v>
      </c>
      <c r="B506" s="11" t="s">
        <v>418</v>
      </c>
      <c r="C506" s="9">
        <v>48</v>
      </c>
    </row>
    <row r="507" ht="19" customHeight="1" spans="1:3">
      <c r="A507" s="10">
        <v>224</v>
      </c>
      <c r="B507" s="8" t="s">
        <v>419</v>
      </c>
      <c r="C507" s="9">
        <f>C508+C514+0+0+C518+C521+0</f>
        <v>7639</v>
      </c>
    </row>
    <row r="508" ht="19" customHeight="1" spans="1:3">
      <c r="A508" s="10">
        <v>22401</v>
      </c>
      <c r="B508" s="8" t="s">
        <v>420</v>
      </c>
      <c r="C508" s="9">
        <f>SUM(C509:C513)</f>
        <v>1693</v>
      </c>
    </row>
    <row r="509" ht="19" customHeight="1" spans="1:3">
      <c r="A509" s="10">
        <v>2240103</v>
      </c>
      <c r="B509" s="11" t="s">
        <v>76</v>
      </c>
      <c r="C509" s="9">
        <v>105</v>
      </c>
    </row>
    <row r="510" ht="19" customHeight="1" spans="1:3">
      <c r="A510" s="10">
        <v>2240106</v>
      </c>
      <c r="B510" s="11" t="s">
        <v>421</v>
      </c>
      <c r="C510" s="9">
        <v>175</v>
      </c>
    </row>
    <row r="511" ht="19" customHeight="1" spans="1:3">
      <c r="A511" s="10">
        <v>2240108</v>
      </c>
      <c r="B511" s="11" t="s">
        <v>422</v>
      </c>
      <c r="C511" s="9">
        <v>10</v>
      </c>
    </row>
    <row r="512" ht="19" customHeight="1" spans="1:3">
      <c r="A512" s="10">
        <v>2240109</v>
      </c>
      <c r="B512" s="11" t="s">
        <v>423</v>
      </c>
      <c r="C512" s="9">
        <v>212</v>
      </c>
    </row>
    <row r="513" ht="19" customHeight="1" spans="1:3">
      <c r="A513" s="10">
        <v>2240199</v>
      </c>
      <c r="B513" s="11" t="s">
        <v>424</v>
      </c>
      <c r="C513" s="9">
        <v>1191</v>
      </c>
    </row>
    <row r="514" ht="19" customHeight="1" spans="1:3">
      <c r="A514" s="10">
        <v>22402</v>
      </c>
      <c r="B514" s="8" t="s">
        <v>425</v>
      </c>
      <c r="C514" s="9">
        <f>SUM(C515:C517)</f>
        <v>4748</v>
      </c>
    </row>
    <row r="515" ht="19" customHeight="1" spans="1:3">
      <c r="A515" s="10">
        <v>2240201</v>
      </c>
      <c r="B515" s="11" t="s">
        <v>9</v>
      </c>
      <c r="C515" s="9">
        <v>3424</v>
      </c>
    </row>
    <row r="516" ht="19" customHeight="1" spans="1:3">
      <c r="A516" s="10">
        <v>2240204</v>
      </c>
      <c r="B516" s="11" t="s">
        <v>426</v>
      </c>
      <c r="C516" s="9">
        <v>1034</v>
      </c>
    </row>
    <row r="517" ht="19" customHeight="1" spans="1:3">
      <c r="A517" s="10">
        <v>2240299</v>
      </c>
      <c r="B517" s="11" t="s">
        <v>427</v>
      </c>
      <c r="C517" s="9">
        <v>290</v>
      </c>
    </row>
    <row r="518" ht="19" customHeight="1" spans="1:3">
      <c r="A518" s="10">
        <v>22406</v>
      </c>
      <c r="B518" s="8" t="s">
        <v>428</v>
      </c>
      <c r="C518" s="9">
        <f>SUM(C519:C520)</f>
        <v>1128</v>
      </c>
    </row>
    <row r="519" ht="19" customHeight="1" spans="1:3">
      <c r="A519" s="10">
        <v>2240601</v>
      </c>
      <c r="B519" s="11" t="s">
        <v>429</v>
      </c>
      <c r="C519" s="9">
        <v>7</v>
      </c>
    </row>
    <row r="520" ht="19" customHeight="1" spans="1:3">
      <c r="A520" s="10">
        <v>2240699</v>
      </c>
      <c r="B520" s="11" t="s">
        <v>430</v>
      </c>
      <c r="C520" s="9">
        <v>1121</v>
      </c>
    </row>
    <row r="521" ht="19" customHeight="1" spans="1:3">
      <c r="A521" s="10">
        <v>22407</v>
      </c>
      <c r="B521" s="8" t="s">
        <v>431</v>
      </c>
      <c r="C521" s="9">
        <f>SUM(C522:C522)</f>
        <v>70</v>
      </c>
    </row>
    <row r="522" ht="19" customHeight="1" spans="1:3">
      <c r="A522" s="10">
        <v>2240704</v>
      </c>
      <c r="B522" s="11" t="s">
        <v>432</v>
      </c>
      <c r="C522" s="9">
        <v>70</v>
      </c>
    </row>
    <row r="523" ht="19" customHeight="1" spans="1:3">
      <c r="A523" s="10">
        <v>229</v>
      </c>
      <c r="B523" s="8" t="s">
        <v>433</v>
      </c>
      <c r="C523" s="9">
        <f>C524</f>
        <v>153</v>
      </c>
    </row>
    <row r="524" ht="19" customHeight="1" spans="1:3">
      <c r="A524" s="10">
        <v>22999</v>
      </c>
      <c r="B524" s="8" t="s">
        <v>434</v>
      </c>
      <c r="C524" s="9">
        <f>C525</f>
        <v>153</v>
      </c>
    </row>
    <row r="525" ht="19" customHeight="1" spans="1:3">
      <c r="A525" s="10">
        <v>2299999</v>
      </c>
      <c r="B525" s="11" t="s">
        <v>435</v>
      </c>
      <c r="C525" s="9">
        <v>153</v>
      </c>
    </row>
    <row r="526" ht="19" customHeight="1" spans="1:3">
      <c r="A526" s="10">
        <v>232</v>
      </c>
      <c r="B526" s="8" t="s">
        <v>436</v>
      </c>
      <c r="C526" s="9">
        <f>SUM(0,C527)</f>
        <v>42842</v>
      </c>
    </row>
    <row r="527" ht="19" customHeight="1" spans="1:3">
      <c r="A527" s="10">
        <v>23203</v>
      </c>
      <c r="B527" s="8" t="s">
        <v>437</v>
      </c>
      <c r="C527" s="9">
        <f>SUM(C528:C528)</f>
        <v>42842</v>
      </c>
    </row>
    <row r="528" ht="19" customHeight="1" spans="1:3">
      <c r="A528" s="10">
        <v>2320301</v>
      </c>
      <c r="B528" s="11" t="s">
        <v>438</v>
      </c>
      <c r="C528" s="9">
        <v>42842</v>
      </c>
    </row>
    <row r="529" ht="19" customHeight="1" spans="1:3">
      <c r="A529" s="10">
        <v>233</v>
      </c>
      <c r="B529" s="8" t="s">
        <v>439</v>
      </c>
      <c r="C529" s="9">
        <f>SUM(C530:C530)</f>
        <v>236</v>
      </c>
    </row>
    <row r="530" ht="19" customHeight="1" spans="1:3">
      <c r="A530" s="10">
        <v>23303</v>
      </c>
      <c r="B530" s="8" t="s">
        <v>440</v>
      </c>
      <c r="C530" s="12">
        <v>236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2023-01-01T06:26:09Z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B00679B734414E77B101F41B80C7C736</vt:lpwstr>
  </property>
  <property fmtid="{D5CDD505-2E9C-101B-9397-08002B2CF9AE}" pid="3" name="KSOProductBuildVer">
    <vt:lpwstr>2052-11.8.2.11718</vt:lpwstr>
  </property>
</Properties>
</file>